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activeTab="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44525"/>
</workbook>
</file>

<file path=xl/sharedStrings.xml><?xml version="1.0" encoding="utf-8"?>
<sst xmlns="http://schemas.openxmlformats.org/spreadsheetml/2006/main" count="1615" uniqueCount="584">
  <si>
    <t>预算01-1表</t>
  </si>
  <si>
    <t>2025年财务收支预算总表部门</t>
  </si>
  <si>
    <t>单位:元</t>
  </si>
  <si>
    <t>收        入</t>
  </si>
  <si>
    <t>支        出</t>
  </si>
  <si>
    <t>项      目</t>
  </si>
  <si>
    <t>2025年预算数</t>
  </si>
  <si>
    <t>项目（按功能分类）</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</si>
  <si>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</si>
  <si>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</si>
  <si>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</si>
  <si>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</si>
  <si>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</si>
  <si>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</si>
  <si>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</si>
  <si>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</si>
  <si>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</si>
  <si>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</si>
  <si>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</si>
  <si>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 xml:space="preserve"> 1、事业收入</t>
  </si>
  <si>
    <t>六、科学技术支出</t>
  </si>
  <si>
    <t xml:space="preserve"> 2、事业单位经营收入</t>
  </si>
  <si>
    <t>七、文化旅游体育与传媒支出</t>
  </si>
  <si>
    <t xml:space="preserve"> 3、上级补助收入</t>
  </si>
  <si>
    <t>八、社会保障和就业支出</t>
  </si>
  <si>
    <t xml:space="preserve"> 4、附属单位上缴收入</t>
  </si>
  <si>
    <t>九、卫生健康支出</t>
  </si>
  <si>
    <t xml:space="preserve"> 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</si>
  <si>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</si>
  <si>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</si>
  <si>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</si>
  <si>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</si>
  <si>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</si>
  <si>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</si>
  <si>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</si>
  <si>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</si>
  <si>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</si>
  <si>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</si>
  <si>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</si>
  <si>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</si>
  <si>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</si>
  <si>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</si>
  <si>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</si>
  <si>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</si>
  <si>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</si>
  <si>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</si>
  <si>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</si>
  <si>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</si>
  <si>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</si>
  <si>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</si>
  <si>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</si>
  <si>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</si>
  <si>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</si>
  <si>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</si>
  <si>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</si>
  <si>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</si>
  <si>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</si>
  <si>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</si>
  <si>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</si>
  <si>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</si>
  <si>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</si>
  <si>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</si>
  <si>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</si>
  <si>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</si>
  <si>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</si>
  <si>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</si>
  <si>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</si>
  <si>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</si>
  <si>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</si>
  <si>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</si>
  <si>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</si>
  <si>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</si>
  <si>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718001</t>
  </si>
  <si>
    <t>纳帕海省级自然保护区管护局</t>
  </si>
  <si>
    <t>预算01-3表</t>
  </si>
  <si>
    <t>2025年部门支出预算表</t>
  </si>
  <si>
    <t>科目编码</t>
  </si>
  <si>
    <t>科目名称</t>
  </si>
  <si>
    <t>财政专户管理的支出</t>
  </si>
  <si>
    <t>单位资金</t>
  </si>
  <si>
    <t>基本支出</t>
  </si>
  <si>
    <t>项目支出</t>
  </si>
  <si>
    <t>事业支出</t>
  </si>
  <si>
    <t>事业单位
经营支出</t>
  </si>
  <si>
    <t>上级补助支出</t>
  </si>
  <si>
    <t>附属单位补助支出</t>
  </si>
  <si>
    <t>其他支出</t>
  </si>
  <si>
    <t>208</t>
  </si>
  <si>
    <t>社会保障和就业支出</t>
  </si>
  <si>
    <t>20805</t>
  </si>
  <si>
    <t>2080505</t>
  </si>
  <si>
    <t>2080506</t>
  </si>
  <si>
    <t>2080599</t>
  </si>
  <si>
    <t>210</t>
  </si>
  <si>
    <t>卫生健康支出</t>
  </si>
  <si>
    <t>21011</t>
  </si>
  <si>
    <t>2101101</t>
  </si>
  <si>
    <t>2101102</t>
  </si>
  <si>
    <t>2101103</t>
  </si>
  <si>
    <t>2101199</t>
  </si>
  <si>
    <t>211</t>
  </si>
  <si>
    <t>节能环保支出</t>
  </si>
  <si>
    <t>21104</t>
  </si>
  <si>
    <t>2110401</t>
  </si>
  <si>
    <t>2110406</t>
  </si>
  <si>
    <t>213</t>
  </si>
  <si>
    <t>农林水支出</t>
  </si>
  <si>
    <t>21302</t>
  </si>
  <si>
    <t>2130204</t>
  </si>
  <si>
    <t>2130211</t>
  </si>
  <si>
    <t>2130212</t>
  </si>
  <si>
    <t>2130234</t>
  </si>
  <si>
    <t>221</t>
  </si>
  <si>
    <t>住房保障支出</t>
  </si>
  <si>
    <t>22102</t>
  </si>
  <si>
    <t>2210201</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</si>
  <si>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</si>
  <si>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</si>
  <si>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</si>
  <si>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</si>
  <si>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</si>
  <si>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</si>
  <si>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</si>
  <si>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</si>
  <si>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</si>
  <si>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</si>
  <si>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</si>
  <si>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</si>
  <si>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</si>
  <si>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</si>
  <si>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</si>
  <si>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</si>
  <si>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</si>
  <si>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</si>
  <si>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</si>
  <si>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</si>
  <si>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</si>
  <si>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</si>
  <si>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</si>
  <si>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</si>
  <si>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</si>
  <si>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</si>
  <si>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</si>
  <si>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</si>
  <si>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</si>
  <si>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</si>
  <si>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</si>
  <si>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</si>
  <si>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</si>
  <si>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</si>
  <si>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</si>
  <si>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</si>
  <si>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</si>
  <si>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</si>
  <si>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</si>
  <si>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</si>
  <si>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</si>
  <si>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</si>
  <si>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</si>
  <si>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</si>
  <si>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</si>
  <si>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</si>
  <si>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5</t>
  </si>
  <si>
    <t>6</t>
  </si>
  <si>
    <t>7</t>
  </si>
  <si>
    <t>行政事业单位养老支出</t>
  </si>
  <si>
    <t>机关事业单位基本养老保险缴费支出</t>
  </si>
  <si>
    <t>其他行政事业单位养老支出</t>
  </si>
  <si>
    <t>行政事业单位医疗</t>
  </si>
  <si>
    <t>事业单位医疗</t>
  </si>
  <si>
    <t>公务员医疗补助</t>
  </si>
  <si>
    <t>其他行政事业单位医疗支出</t>
  </si>
  <si>
    <t>自然生态保护</t>
  </si>
  <si>
    <t>生态保护</t>
  </si>
  <si>
    <t>自然保护地</t>
  </si>
  <si>
    <t>林业和草原</t>
  </si>
  <si>
    <t>事业机构</t>
  </si>
  <si>
    <t>动植物保护</t>
  </si>
  <si>
    <t>湿地保护</t>
  </si>
  <si>
    <t>林业草原防灾减灾</t>
  </si>
  <si>
    <t>住房改革支出</t>
  </si>
  <si>
    <t>住房公积金</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</si>
  <si>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</si>
  <si>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</si>
  <si>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</si>
  <si>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</si>
  <si>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</si>
  <si>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</si>
  <si>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</si>
  <si>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</si>
  <si>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</si>
  <si>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</si>
  <si>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</si>
  <si>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</si>
  <si>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</si>
  <si>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</si>
  <si>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</si>
  <si>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</si>
  <si>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</si>
  <si>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</si>
  <si>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</si>
  <si>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</si>
  <si>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</si>
  <si>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</si>
  <si>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</si>
  <si>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</si>
  <si>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</si>
  <si>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</si>
  <si>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</si>
  <si>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</si>
  <si>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533421210000000018472</t>
  </si>
  <si>
    <t>事业人员工资支出</t>
  </si>
  <si>
    <t>30101</t>
  </si>
  <si>
    <t>基本工资</t>
  </si>
  <si>
    <t>30102</t>
  </si>
  <si>
    <t>津贴补贴</t>
  </si>
  <si>
    <t>30107</t>
  </si>
  <si>
    <t>绩效工资</t>
  </si>
  <si>
    <t>533421231100001472869</t>
  </si>
  <si>
    <t>事业人员基础绩效</t>
  </si>
  <si>
    <t>533421210000000018473</t>
  </si>
  <si>
    <t>社会保障缴费</t>
  </si>
  <si>
    <t>30108</t>
  </si>
  <si>
    <t>机关事业单位基本养老保险缴费</t>
  </si>
  <si>
    <t>机关事业单位职业年金缴费支出</t>
  </si>
  <si>
    <t>30109</t>
  </si>
  <si>
    <t>职业年金缴费</t>
  </si>
  <si>
    <t>行政单位医疗</t>
  </si>
  <si>
    <t>30110</t>
  </si>
  <si>
    <t>职工基本医疗保险缴费</t>
  </si>
  <si>
    <t>30111</t>
  </si>
  <si>
    <t>公务员医疗补助缴费</t>
  </si>
  <si>
    <t>30112</t>
  </si>
  <si>
    <t>其他社会保障缴费</t>
  </si>
  <si>
    <t>533421210000000018474</t>
  </si>
  <si>
    <t>30113</t>
  </si>
  <si>
    <t>533421210000000018483</t>
  </si>
  <si>
    <t>办公经费</t>
  </si>
  <si>
    <t>30205</t>
  </si>
  <si>
    <t>水费</t>
  </si>
  <si>
    <t>30206</t>
  </si>
  <si>
    <t>电费</t>
  </si>
  <si>
    <t>30201</t>
  </si>
  <si>
    <t>办公费</t>
  </si>
  <si>
    <t>30211</t>
  </si>
  <si>
    <t>差旅费</t>
  </si>
  <si>
    <t>533421251100003582261</t>
  </si>
  <si>
    <t>市直机关党支部党建工作经费</t>
  </si>
  <si>
    <t>533421221100000268248</t>
  </si>
  <si>
    <t>工会经费</t>
  </si>
  <si>
    <t>30228</t>
  </si>
  <si>
    <t>533421241100002182339</t>
  </si>
  <si>
    <t>体检费</t>
  </si>
  <si>
    <t>30229</t>
  </si>
  <si>
    <t>福利费</t>
  </si>
  <si>
    <t>30299</t>
  </si>
  <si>
    <t>其他商品和服务支出</t>
  </si>
  <si>
    <t>533421231100001154428</t>
  </si>
  <si>
    <t>护林员</t>
  </si>
  <si>
    <t>30305</t>
  </si>
  <si>
    <t>生活补助</t>
  </si>
  <si>
    <t>533421251100003756470</t>
  </si>
  <si>
    <t>年终奖励绩效</t>
  </si>
  <si>
    <t>533421231100001154063</t>
  </si>
  <si>
    <t>公益性岗位工资经费</t>
  </si>
  <si>
    <t>30199</t>
  </si>
  <si>
    <t>其他工资福利支出</t>
  </si>
  <si>
    <t>预算05-1表</t>
  </si>
  <si>
    <t>2025年部门项目支出预算表</t>
  </si>
  <si>
    <t>项目分类</t>
  </si>
  <si>
    <t>项目单位</t>
  </si>
  <si>
    <t>经济科目编码</t>
  </si>
  <si>
    <t>经济科目名称</t>
  </si>
  <si>
    <t>本年拨款</t>
  </si>
  <si>
    <t>其中：本次下达</t>
  </si>
  <si>
    <t>动植物保护经费</t>
  </si>
  <si>
    <t>事业发展类</t>
  </si>
  <si>
    <t>533421210000000017425</t>
  </si>
  <si>
    <t>30227</t>
  </si>
  <si>
    <t>委托业务费</t>
  </si>
  <si>
    <t>林业草原防灾减灾经费</t>
  </si>
  <si>
    <t>533421210000000017426</t>
  </si>
  <si>
    <t>30231</t>
  </si>
  <si>
    <t>公务用车运行维护费</t>
  </si>
  <si>
    <t>生态保护经费</t>
  </si>
  <si>
    <t>专项业务类</t>
  </si>
  <si>
    <t>533421210000000017368</t>
  </si>
  <si>
    <t>30207</t>
  </si>
  <si>
    <t>邮电费</t>
  </si>
  <si>
    <t>30213</t>
  </si>
  <si>
    <t>维修（护）费</t>
  </si>
  <si>
    <t>30216</t>
  </si>
  <si>
    <t>培训费</t>
  </si>
  <si>
    <t>湿地保护经费</t>
  </si>
  <si>
    <t>533421210000000017420</t>
  </si>
  <si>
    <t>自然保护地管理经费</t>
  </si>
  <si>
    <t>533421210000000017422</t>
  </si>
  <si>
    <t>30226</t>
  </si>
  <si>
    <t>劳务费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</si>
  <si>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</si>
  <si>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</si>
  <si>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</si>
  <si>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</si>
  <si>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</si>
  <si>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</si>
  <si>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</si>
  <si>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</si>
  <si>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</si>
  <si>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</si>
  <si>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</si>
  <si>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</si>
  <si>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纳帕海省级自然保护区管护局2025年将开展:
1.完成2025年度鸟食采购,按计划完成2025年度鸟类投食。
2.完成2025年度动植物保护的日常工作。</t>
  </si>
  <si>
    <t>产出指标</t>
  </si>
  <si>
    <t>数量指标</t>
  </si>
  <si>
    <t>鸟食采购次数</t>
  </si>
  <si>
    <t>&gt;=</t>
  </si>
  <si>
    <t>次</t>
  </si>
  <si>
    <t>定量指标</t>
  </si>
  <si>
    <t>根据当年越冬候鸟的数量、种类进行采购计划编制，按采购计划进行采购</t>
  </si>
  <si>
    <t>鸟食采购数量</t>
  </si>
  <si>
    <t>5000</t>
  </si>
  <si>
    <t>斤</t>
  </si>
  <si>
    <t>完成冬季鸟类投食次数</t>
  </si>
  <si>
    <t>根据当年越冬候鸟的数量、种类进行投食计划编制，按投食计划进行投食</t>
  </si>
  <si>
    <t>动植物保护工作次数</t>
  </si>
  <si>
    <t>12</t>
  </si>
  <si>
    <t>根据纳帕海实际情况，开展动植物保护工作每月至少1次。</t>
  </si>
  <si>
    <t>动植物保护的宣传报道次数</t>
  </si>
  <si>
    <t>=</t>
  </si>
  <si>
    <t>开展动植物保护的宣传、宣教活动报道次数每年至少2次。</t>
  </si>
  <si>
    <t>质量指标</t>
  </si>
  <si>
    <t>鸟食采购完成率</t>
  </si>
  <si>
    <t>100</t>
  </si>
  <si>
    <t>%</t>
  </si>
  <si>
    <t>按时完成任务数/任务完成数*100%</t>
  </si>
  <si>
    <t>鸟类投食完成率</t>
  </si>
  <si>
    <t>动植物保护工作完成率</t>
  </si>
  <si>
    <t>动植物保护的宣传报道工作完成率</t>
  </si>
  <si>
    <t>时效指标</t>
  </si>
  <si>
    <t>鸟食采购完成及时率</t>
  </si>
  <si>
    <t>鸟类投食完成及时率</t>
  </si>
  <si>
    <t>动植物保护工作完成及时率</t>
  </si>
  <si>
    <t>动植物保护的宣传报道工作完成及时率</t>
  </si>
  <si>
    <t>成本指标</t>
  </si>
  <si>
    <t>经济成本指标</t>
  </si>
  <si>
    <t>一</t>
  </si>
  <si>
    <t>年</t>
  </si>
  <si>
    <t xml:space="preserve">1.鸟食采购：根据香格里拉市的市场参考价，鸟食单价为2元/斤，2元/斤*5000斤=10000元；
2. 动植物环境防治成本：根据香格里拉市的市场参考价180元/人次*10*10=18000元；
3.动植物保护工作办公成本：根据香格里拉市的市场参考价500元/份*50份=25000元
</t>
  </si>
  <si>
    <t>效益指标</t>
  </si>
  <si>
    <t>社会效益</t>
  </si>
  <si>
    <t>提高市民的动植物保护意识</t>
  </si>
  <si>
    <t>2000</t>
  </si>
  <si>
    <t>人次</t>
  </si>
  <si>
    <t>提高市民的动植物保护意识大于等于2000人次</t>
  </si>
  <si>
    <t>提供鸟类、植被相关调查数据</t>
  </si>
  <si>
    <t>提供鸟类、植被相关调查数据1次</t>
  </si>
  <si>
    <t>生态效益</t>
  </si>
  <si>
    <t>生物多样性保护，调查物种种类数量</t>
  </si>
  <si>
    <t>种</t>
  </si>
  <si>
    <t>生物多样性保护，调查物种种类数量大于等于100种</t>
  </si>
  <si>
    <t>为越冬候鸟提供足够的投食</t>
  </si>
  <si>
    <t>为越冬候鸟提供足够的投食大于等于1次</t>
  </si>
  <si>
    <t>可持续影响</t>
  </si>
  <si>
    <t>2024年度动植物保护工作计划制定情况</t>
  </si>
  <si>
    <t>份</t>
  </si>
  <si>
    <t>2025年度动植物保护工作计划制定情况1份</t>
  </si>
  <si>
    <t>2023年度动植物保护工作总结制定情况</t>
  </si>
  <si>
    <t>2023年度动植物保护工作总结制定情况1份</t>
  </si>
  <si>
    <t>动植物保护工作相关的宣传报道</t>
  </si>
  <si>
    <t>动植物保护工作相关的宣传报道大于等于2次</t>
  </si>
  <si>
    <t>满意度指标</t>
  </si>
  <si>
    <t>服务对象满意度</t>
  </si>
  <si>
    <t>上级主管部门满意度</t>
  </si>
  <si>
    <t>95</t>
  </si>
  <si>
    <t>上级主管部门满意度大于等于95%</t>
  </si>
  <si>
    <t>市民对纳帕海保护区动植物保护方面的满意度</t>
  </si>
  <si>
    <t>市民对纳帕海保护区动植物保护方面的满意度大于等于95%</t>
  </si>
  <si>
    <t xml:space="preserve">纳帕海省级自然保护区管护局2025年将开展:
1.纳帕海省级自然保护区（国际重要湿地）湿地生态环境垃整治，常态化开展湿地环境保护、环境整治相关工作，提升纳帕海省级自然保护区生态环境质量，确保侯鸟的栖息环境。2.开展湿地范围环境整治工作不低于1年。
</t>
  </si>
  <si>
    <t>开展湿地范围环境整治工作</t>
  </si>
  <si>
    <t>纳帕海管护局常态化开展湿地环境保护、环境整治相关工作不低于1年。</t>
  </si>
  <si>
    <t>湿地环境保护、环境整治工作完成率</t>
  </si>
  <si>
    <t>任务完成数/任务下达数*100%</t>
  </si>
  <si>
    <t>湿地环境保护、环境整治工作完成及时率</t>
  </si>
  <si>
    <t>湿地环境整治、湿地环境保护40000元/月</t>
  </si>
  <si>
    <t>元/月</t>
  </si>
  <si>
    <t>50000元/月*12月=600000</t>
  </si>
  <si>
    <t>提高公众的湿地保护意识</t>
  </si>
  <si>
    <t>6000</t>
  </si>
  <si>
    <t>保护意识提高</t>
  </si>
  <si>
    <t>保护湿地面积</t>
  </si>
  <si>
    <t>10000</t>
  </si>
  <si>
    <t>亩</t>
  </si>
  <si>
    <t>湿地保护面积大于等于10000亩</t>
  </si>
  <si>
    <t>常态化开展湿地环境整治，升纳帕海省级自然保护区生态环境质量，确保侯鸟的栖息环境</t>
  </si>
  <si>
    <t>市民对纳帕海湿地保护宣传方面满意度</t>
  </si>
  <si>
    <t>市民对纳帕海湿地保护宣传方面满意度95%</t>
  </si>
  <si>
    <t xml:space="preserve">纳帕海省级自然保护区管护局2025年将开展：
1.纳帕海自然保护地管理，参与车辆4辆；
2.开展纳帕海自然保护地管理不低于24次；                            
3、聘用村级人员开展农户信息调查，聘用人员不低于15人。         
4、每年参加培训或外出培训职工不低于2次。                      
5、开展自然地保护宣传不低于5项。
6、开展自然地保护地管理相关工作不低于3项。
</t>
  </si>
  <si>
    <t>纳帕海草原草场管理</t>
  </si>
  <si>
    <t>辆</t>
  </si>
  <si>
    <t>开展草原草场管理、巡护、管护、调查等工作用车</t>
  </si>
  <si>
    <t>纳帕海草原草场管理次数</t>
  </si>
  <si>
    <t>24</t>
  </si>
  <si>
    <t>对纳帕海范围内的草原草场进行日常巡护管护每月不少于2次</t>
  </si>
  <si>
    <t>聘用村级人员</t>
  </si>
  <si>
    <t>15</t>
  </si>
  <si>
    <t>人</t>
  </si>
  <si>
    <t>聘用村级人员开展农户信息调查</t>
  </si>
  <si>
    <t>参加培训</t>
  </si>
  <si>
    <t>每年参加培训或外出培训</t>
  </si>
  <si>
    <t>自然保护地宣传</t>
  </si>
  <si>
    <t>项</t>
  </si>
  <si>
    <t>开展自然地保护宣传</t>
  </si>
  <si>
    <t>自然保护地管理</t>
  </si>
  <si>
    <t>开展自然地保护地管理相关工作</t>
  </si>
  <si>
    <t>参加培训工作完成率</t>
  </si>
  <si>
    <t>自然保护地管理工作完成率</t>
  </si>
  <si>
    <t>聘用村级人员工作完成率</t>
  </si>
  <si>
    <t>自然保护地调查或监测工作完成率</t>
  </si>
  <si>
    <t>自然保护地管理工作完成及时率</t>
  </si>
  <si>
    <t>参加培训工作完成及时率</t>
  </si>
  <si>
    <t>自然保护地宣传工作完成及时率</t>
  </si>
  <si>
    <t>聘用村级人员工作完成及时率</t>
  </si>
  <si>
    <t>自然保护地调查及监测工作完成及时率</t>
  </si>
  <si>
    <t>自然保护地预算：自然保护地管理车辆成本5000元/辆*4=20000元、聘用村级人员成本600元/人*15=9000元、参加培训成本21000元、自然保护地宣传成本13000元/项*5=65000元、自然保护地管理成本10000元/项*3=30000元</t>
  </si>
  <si>
    <t>为牧民提供草原进行放牧，提供面积</t>
  </si>
  <si>
    <t>为牧民提供草原进行放牧，提供面积大于等于100亩</t>
  </si>
  <si>
    <t>保护好自然保护地面积</t>
  </si>
  <si>
    <t>2400</t>
  </si>
  <si>
    <t>公顷</t>
  </si>
  <si>
    <t>保护好草原草场面积2400公顷</t>
  </si>
  <si>
    <t>草原管理开展年限</t>
  </si>
  <si>
    <t>草原管理开展年限3年</t>
  </si>
  <si>
    <t>98</t>
  </si>
  <si>
    <t>上级主管部门满意度达到98%</t>
  </si>
  <si>
    <t>市民对纳帕海保护区自然保护地管理满意度</t>
  </si>
  <si>
    <t>96</t>
  </si>
  <si>
    <t>纳帕海省级自然保护区管护局2025年度将开展：                                
1 林业草原防灾减灾范围覆盖纳帕海保护区全区域，防治参与人员覆盖周边3个行政村15个村民小组。
2 及时有效地开展林业草原防灾减灾工作，控制灾害破坏及损失面积，有效控制灾情。
3开展有效的林业防灾减灾宣传，提高社区居民及市民的防灾减灾意识。
1.1 根据纳帕海的实际情况，针对不同类型的灾害，提前制定切实有效的防治方案，开展常态化巡护管护工作。
2.1 根据发生灾害的具体情况，组织及时开展灾害处理工作，有效控制灾情。
3.1 开展林业防灾减灾工作相关的宣传活动至少1次。</t>
  </si>
  <si>
    <t>林业草原防灾减灾工作宣传</t>
  </si>
  <si>
    <t>1次</t>
  </si>
  <si>
    <t>为开展有害生物灾害、森林草原防火、野生动物疫病灾害、新冠肺炎疫情防控等工作，每年防灾减灾工作是纳帕海管护工作的重点之一。</t>
  </si>
  <si>
    <t>开展防治工作</t>
  </si>
  <si>
    <t>为为开展有害生物灾害、森林草原防火、野生动物疫病灾害、新冠肺炎疫情防控等工作，每年防灾减灾工作是纳帕海管护工作的重点之一。</t>
  </si>
  <si>
    <t>林业草原防灾减灾宣传完成率</t>
  </si>
  <si>
    <t>林业草原防灾减灾工作完成率</t>
  </si>
  <si>
    <t>林业草原防灾减灾工作完成及时率</t>
  </si>
  <si>
    <t>林业草原防灾减灾宣传完成及时率</t>
  </si>
  <si>
    <t>1年</t>
  </si>
  <si>
    <t>林业草原防灾减灾车辆运行成本预算：根据香格里拉市的市场参考价，巡护车辆运行成本为5000元/辆，5000元/辆*2辆=10000元；林业草原防灾减灾物资1200元/件*10=12000元。</t>
  </si>
  <si>
    <t>通过宣传，提高社区居民及市民对林业防灾减灾工作的认识和觉悟</t>
  </si>
  <si>
    <t>通过宣传，提高社区居民及市民对林业防灾减灾工作的认识和觉悟人数大于等于2000人次</t>
  </si>
  <si>
    <t>林业防灾减灾受害面积</t>
  </si>
  <si>
    <t>&lt;=</t>
  </si>
  <si>
    <t>林业防灾减灾受害面积数小于等于100亩</t>
  </si>
  <si>
    <t>病虫害防治持续开展年限</t>
  </si>
  <si>
    <t>病虫害防治持续开展年限大于等于3年</t>
  </si>
  <si>
    <t>市民对纳帕海保护区内病虫害防治工作满意度</t>
  </si>
  <si>
    <t>市民对纳帕海保护区内病虫害防治工作满意度大于等于95%</t>
  </si>
  <si>
    <t xml:space="preserve">
纳帕海省级自然保护区管护局2025年的生态保护主要开展：
1、纳帕海区域内的生物及物种资源保护工作；
2、开展生态保护等主题的培训不低于2次；
3、运行维护宣教展厅、监控系统及办公场所的各项设备；
4、运行维护管护所、管护局、吓学管护点3处的办公网络；
5、开展保护区能力建设，提升办公场所及设施；
6、定期更新生态保护、环境保护、健康教育等内容的展板。</t>
  </si>
  <si>
    <t>纳帕海区域内的生物及物种资源保护工作</t>
  </si>
  <si>
    <t>包含纳帕海生物多样性、生物安全、外来入侵物种防治等内容。</t>
  </si>
  <si>
    <t>生态保护等为主题的培训次数</t>
  </si>
  <si>
    <t>开展培训或外出参加培训。</t>
  </si>
  <si>
    <t>运行维护各项设备</t>
  </si>
  <si>
    <t>包含宣教展厅、监控系统、办公场所的各项设备。</t>
  </si>
  <si>
    <t>办公网络维护数量</t>
  </si>
  <si>
    <t>处</t>
  </si>
  <si>
    <t>纳帕海管护局、管护所2处办公网络维护。</t>
  </si>
  <si>
    <t>保护区能力建设</t>
  </si>
  <si>
    <t>开展保护区的能力建设，提升办公场所及设施。</t>
  </si>
  <si>
    <t>订制展板</t>
  </si>
  <si>
    <t>50</t>
  </si>
  <si>
    <t>幅</t>
  </si>
  <si>
    <t>订制生态保护、环境保护、健康教育等内容相关的展板，并定期更新。</t>
  </si>
  <si>
    <t>生物及物种资源保护工作完成率</t>
  </si>
  <si>
    <t>生态保护等为主题的培训完成率</t>
  </si>
  <si>
    <t>运行维护各项设备完成率</t>
  </si>
  <si>
    <t>办公网络维护完成率</t>
  </si>
  <si>
    <t>保护区能力建设完成率</t>
  </si>
  <si>
    <t>宣传展板内容更新完成率</t>
  </si>
  <si>
    <t>生物及物种资源保护工作完成及时率</t>
  </si>
  <si>
    <t>生态保护等为主题的培训完成及时率</t>
  </si>
  <si>
    <t>运行维护各项设备完成及时率</t>
  </si>
  <si>
    <t>办公网络维护完成及时率</t>
  </si>
  <si>
    <t>保护区能力建设完成及时率</t>
  </si>
  <si>
    <t>宣传展板内容更新完成及时率</t>
  </si>
  <si>
    <t>1.生态保护法律咨询服务费预算，根据历年来的法律咨询业务，生态保护法律援助单价为30000元/年，30000元/年*1年=30000元。
2.外出培训补助预算，标准为平均3400元/人次，3400元/人次*10人次＝34000元。
3. 培训伙食补助预算，标准为平均每人120元/天，120元/人/天*50人次＝6000元。
4. 管护局多媒体展示系统、监控系统等设备运行维护预算，根据历年来的运行维护经验及香格里拉市的市场参考价，设备运行维护预算：11600元/年。
5. 管护局及管护所网络费预算，根据历年来的运行维护经验及香格里拉市的市场参考价，管护局网络费单价为800元/月，政务专线单价为1300元/月，800元/月*12月。
6.开展保护区的能力建设预算，根据香格里拉市的市场参考价，能力建设委托业务费单价为100000元/项，100000元/项*1项=100000元。办公费单价为100000元/年，100000元/项*1年=100000元。
7. 订制展板内容预算，根据香格里拉市的市场参考价，订制展板内容规格为2.4m*1.2m，订制展板内容单价为300元/幅，300元/幅*50幅=15000元。以上合计341000元.</t>
  </si>
  <si>
    <t>为市民及社区居民提供纳帕海的生态环境</t>
  </si>
  <si>
    <t>为市民及社区居民提供纳帕海的生态环境大于等于2400公顷面积</t>
  </si>
  <si>
    <t>为生态保护提供素材</t>
  </si>
  <si>
    <t>为生态保护提供素材次数3次</t>
  </si>
  <si>
    <t>为研究地理环境和气候提供素材</t>
  </si>
  <si>
    <t>提供研究地理环境和气候素材次数3次</t>
  </si>
  <si>
    <t>调节区域气候及提高区域湿度</t>
  </si>
  <si>
    <t>90</t>
  </si>
  <si>
    <t>平方公里</t>
  </si>
  <si>
    <t>调节水分及提高区域湿度大于等于90平方公里</t>
  </si>
  <si>
    <t>上级主管部门满意度 
社会公众或服务对象满意度指标</t>
  </si>
  <si>
    <t>上级主管部门满意度大于等于95</t>
  </si>
  <si>
    <t>参观宣教中心人员满意度</t>
  </si>
  <si>
    <t>参观宣教中心人员满意度 大于等于95</t>
  </si>
  <si>
    <t>预算06表</t>
  </si>
  <si>
    <t>2025年部门政府性基金预算支出预算表</t>
  </si>
  <si>
    <t>本年政府性基金预算支出</t>
  </si>
  <si>
    <t>我单位无政府性基金，故此表无内容。</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</si>
  <si>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</si>
  <si>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</si>
  <si>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</si>
  <si>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</si>
  <si>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</si>
  <si>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</si>
  <si>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</si>
  <si>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</si>
  <si>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</si>
  <si>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</si>
  <si>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</si>
  <si>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燃油添加采购</t>
  </si>
  <si>
    <t>C23120302 车辆加油、添加燃料服务</t>
  </si>
  <si>
    <t>车辆维修</t>
  </si>
  <si>
    <t>C23120301 车辆维修和保养服务</t>
  </si>
  <si>
    <t>燃油添加</t>
  </si>
  <si>
    <t>车辆保险</t>
  </si>
  <si>
    <t>C1804010201 机动车保险服务</t>
  </si>
  <si>
    <t>采购复印纸</t>
  </si>
  <si>
    <t>A05040101 复印纸</t>
  </si>
  <si>
    <t>件</t>
  </si>
  <si>
    <t>预算08表</t>
  </si>
  <si>
    <t>2025年部门政府购买服务预算表</t>
  </si>
  <si>
    <t>政府购买服务项目</t>
  </si>
  <si>
    <t>政府购买服务指导性目录代码</t>
  </si>
  <si>
    <t>所属服务类别</t>
  </si>
  <si>
    <t>所属服务领域</t>
  </si>
  <si>
    <t>购买内容简述</t>
  </si>
  <si>
    <t>我单位无政府购买服务，故此表无内容。</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</si>
  <si>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</si>
  <si>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</si>
  <si>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</si>
  <si>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</si>
  <si>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</si>
  <si>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</si>
  <si>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</si>
  <si>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</si>
  <si>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</si>
  <si>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</si>
  <si>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</si>
  <si>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</si>
  <si>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</si>
  <si>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</si>
  <si>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</si>
  <si>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</si>
  <si>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</si>
  <si>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</si>
  <si>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</si>
  <si>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</si>
  <si>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</si>
  <si>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</si>
  <si>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</si>
  <si>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</si>
  <si>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我单位无省对下转移支付资金，故此表无内容。</t>
  </si>
  <si>
    <t>预算09-2表</t>
  </si>
  <si>
    <t>2025年省对下转移支付绩效目标表</t>
  </si>
  <si>
    <t/>
  </si>
  <si>
    <t>预算10表</t>
  </si>
  <si>
    <t>2025年新增资产配置表</t>
  </si>
  <si>
    <t>资产类别</t>
  </si>
  <si>
    <t>资产分类代码.名称</t>
  </si>
  <si>
    <t>资产名称</t>
  </si>
  <si>
    <t>计量单位</t>
  </si>
  <si>
    <t>财政部门批复数（元）</t>
  </si>
  <si>
    <t>单价</t>
  </si>
  <si>
    <t>金额</t>
  </si>
  <si>
    <t>我单位无新增资产，故此表无内容。</t>
  </si>
  <si>
    <t>预算11表</t>
  </si>
  <si>
    <t>2025年中央转移支付补助项目支出预算表</t>
  </si>
  <si>
    <t>上级补助</t>
  </si>
  <si>
    <t>我单位无中央转移支付补助项目，故此表无内容。</t>
  </si>
  <si>
    <t>预算12表</t>
  </si>
  <si>
    <t>2025年部门项目支出中期规划预算表</t>
  </si>
  <si>
    <t>项目级次</t>
  </si>
  <si>
    <t>2025年</t>
  </si>
  <si>
    <t>2026年</t>
  </si>
  <si>
    <t>2027年</t>
  </si>
  <si>
    <t>311 专项业务类</t>
  </si>
  <si>
    <t>本级</t>
  </si>
  <si>
    <t>313 事业发展类</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</si>
</sst>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m/dd"/>
    <numFmt numFmtId="177" formatCode="#,##0;\-#,##0;;@"/>
    <numFmt numFmtId="178" formatCode="#,##0.00;\-#,##0.00;;@"/>
    <numFmt numFmtId="179" formatCode="yyyy/mm/dd\ hh:mm:ss"/>
    <numFmt numFmtId="180" formatCode="hh:mm:ss"/>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10"/>
      <color theme="1"/>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b/>
      <sz val="22"/>
      <color rgb="FF000000"/>
      <name val="宋体"/>
      <charset val="134"/>
    </font>
    <font>
      <sz val="11"/>
      <color theme="1"/>
      <name val="宋体"/>
      <charset val="134"/>
    </font>
    <font>
      <sz val="10"/>
      <color rgb="FFFFFFFF"/>
      <name val="宋体"/>
      <charset val="134"/>
    </font>
    <font>
      <b/>
      <sz val="18"/>
      <color rgb="FF000000"/>
      <name val="SimSun"/>
      <charset val="134"/>
    </font>
    <font>
      <sz val="12"/>
      <color theme="1"/>
      <name val="宋体"/>
      <charset val="134"/>
    </font>
    <font>
      <b/>
      <sz val="20"/>
      <color rgb="FF000000"/>
      <name val="宋体"/>
      <charset val="134"/>
    </font>
    <font>
      <b/>
      <sz val="10"/>
      <color rgb="FF000000"/>
      <name val="宋体"/>
      <charset val="134"/>
    </font>
    <font>
      <b/>
      <sz val="9"/>
      <color rgb="FF000000"/>
      <name val="宋体"/>
      <charset val="134"/>
    </font>
    <font>
      <sz val="10"/>
      <color theme="1"/>
      <name val="Microsoft YaHei UI"/>
      <charset val="134"/>
    </font>
    <font>
      <b/>
      <sz val="11"/>
      <color rgb="FF000000"/>
      <name val="宋体"/>
      <charset val="134"/>
    </font>
    <font>
      <b/>
      <sz val="15"/>
      <color theme="3"/>
      <name val="宋体"/>
      <charset val="134"/>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rgb="FFF2F2F2"/>
        <bgColor indexed="64"/>
      </patternFill>
    </fill>
    <fill>
      <patternFill patternType="solid">
        <fgColor theme="6"/>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42" fontId="0" fillId="0" borderId="0" applyFont="0" applyFill="0" applyBorder="0" applyAlignment="0" applyProtection="0">
      <alignment vertical="center"/>
    </xf>
    <xf numFmtId="0" fontId="25" fillId="12" borderId="0" applyNumberFormat="0" applyBorder="0" applyAlignment="0" applyProtection="0">
      <alignment vertical="center"/>
    </xf>
    <xf numFmtId="0" fontId="24"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9" fontId="9" fillId="0" borderId="7">
      <alignment horizontal="right" vertical="center"/>
    </xf>
    <xf numFmtId="0" fontId="25" fillId="9" borderId="0" applyNumberFormat="0" applyBorder="0" applyAlignment="0" applyProtection="0">
      <alignment vertical="center"/>
    </xf>
    <xf numFmtId="0" fontId="27" fillId="6" borderId="0" applyNumberFormat="0" applyBorder="0" applyAlignment="0" applyProtection="0">
      <alignment vertical="center"/>
    </xf>
    <xf numFmtId="43" fontId="0" fillId="0" borderId="0" applyFont="0" applyFill="0" applyBorder="0" applyAlignment="0" applyProtection="0">
      <alignment vertical="center"/>
    </xf>
    <xf numFmtId="0" fontId="28" fillId="17"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176" fontId="9" fillId="0" borderId="7">
      <alignment horizontal="right" vertical="center"/>
    </xf>
    <xf numFmtId="0" fontId="33" fillId="0" borderId="0" applyNumberFormat="0" applyFill="0" applyBorder="0" applyAlignment="0" applyProtection="0">
      <alignment vertical="center"/>
    </xf>
    <xf numFmtId="0" fontId="0" fillId="19" borderId="18" applyNumberFormat="0" applyFont="0" applyAlignment="0" applyProtection="0">
      <alignment vertical="center"/>
    </xf>
    <xf numFmtId="0" fontId="28" fillId="22" borderId="0" applyNumberFormat="0" applyBorder="0" applyAlignment="0" applyProtection="0">
      <alignment vertical="center"/>
    </xf>
    <xf numFmtId="0" fontId="2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14" applyNumberFormat="0" applyFill="0" applyAlignment="0" applyProtection="0">
      <alignment vertical="center"/>
    </xf>
    <xf numFmtId="0" fontId="23" fillId="0" borderId="14" applyNumberFormat="0" applyFill="0" applyAlignment="0" applyProtection="0">
      <alignment vertical="center"/>
    </xf>
    <xf numFmtId="0" fontId="28" fillId="8" borderId="0" applyNumberFormat="0" applyBorder="0" applyAlignment="0" applyProtection="0">
      <alignment vertical="center"/>
    </xf>
    <xf numFmtId="0" fontId="22" fillId="0" borderId="16" applyNumberFormat="0" applyFill="0" applyAlignment="0" applyProtection="0">
      <alignment vertical="center"/>
    </xf>
    <xf numFmtId="0" fontId="28" fillId="16" borderId="0" applyNumberFormat="0" applyBorder="0" applyAlignment="0" applyProtection="0">
      <alignment vertical="center"/>
    </xf>
    <xf numFmtId="0" fontId="37" fillId="24" borderId="20" applyNumberFormat="0" applyAlignment="0" applyProtection="0">
      <alignment vertical="center"/>
    </xf>
    <xf numFmtId="0" fontId="38" fillId="24" borderId="15" applyNumberFormat="0" applyAlignment="0" applyProtection="0">
      <alignment vertical="center"/>
    </xf>
    <xf numFmtId="0" fontId="26" fillId="5" borderId="17" applyNumberFormat="0" applyAlignment="0" applyProtection="0">
      <alignment vertical="center"/>
    </xf>
    <xf numFmtId="0" fontId="25" fillId="27" borderId="0" applyNumberFormat="0" applyBorder="0" applyAlignment="0" applyProtection="0">
      <alignment vertical="center"/>
    </xf>
    <xf numFmtId="0" fontId="28" fillId="29" borderId="0" applyNumberFormat="0" applyBorder="0" applyAlignment="0" applyProtection="0">
      <alignment vertical="center"/>
    </xf>
    <xf numFmtId="0" fontId="36" fillId="0" borderId="19" applyNumberFormat="0" applyFill="0" applyAlignment="0" applyProtection="0">
      <alignment vertical="center"/>
    </xf>
    <xf numFmtId="0" fontId="39" fillId="0" borderId="21" applyNumberFormat="0" applyFill="0" applyAlignment="0" applyProtection="0">
      <alignment vertical="center"/>
    </xf>
    <xf numFmtId="0" fontId="31" fillId="15" borderId="0" applyNumberFormat="0" applyBorder="0" applyAlignment="0" applyProtection="0">
      <alignment vertical="center"/>
    </xf>
    <xf numFmtId="0" fontId="29" fillId="11" borderId="0" applyNumberFormat="0" applyBorder="0" applyAlignment="0" applyProtection="0">
      <alignment vertical="center"/>
    </xf>
    <xf numFmtId="10" fontId="9" fillId="0" borderId="7">
      <alignment horizontal="right" vertical="center"/>
    </xf>
    <xf numFmtId="0" fontId="25" fillId="30" borderId="0" applyNumberFormat="0" applyBorder="0" applyAlignment="0" applyProtection="0">
      <alignment vertical="center"/>
    </xf>
    <xf numFmtId="0" fontId="28" fillId="28" borderId="0" applyNumberFormat="0" applyBorder="0" applyAlignment="0" applyProtection="0">
      <alignment vertical="center"/>
    </xf>
    <xf numFmtId="0" fontId="25" fillId="26" borderId="0" applyNumberFormat="0" applyBorder="0" applyAlignment="0" applyProtection="0">
      <alignment vertical="center"/>
    </xf>
    <xf numFmtId="0" fontId="25" fillId="10" borderId="0" applyNumberFormat="0" applyBorder="0" applyAlignment="0" applyProtection="0">
      <alignment vertical="center"/>
    </xf>
    <xf numFmtId="0" fontId="25" fillId="7" borderId="0" applyNumberFormat="0" applyBorder="0" applyAlignment="0" applyProtection="0">
      <alignment vertical="center"/>
    </xf>
    <xf numFmtId="0" fontId="25" fillId="21" borderId="0" applyNumberFormat="0" applyBorder="0" applyAlignment="0" applyProtection="0">
      <alignment vertical="center"/>
    </xf>
    <xf numFmtId="0" fontId="28" fillId="25" borderId="0" applyNumberFormat="0" applyBorder="0" applyAlignment="0" applyProtection="0">
      <alignment vertical="center"/>
    </xf>
    <xf numFmtId="0" fontId="28" fillId="23" borderId="0" applyNumberFormat="0" applyBorder="0" applyAlignment="0" applyProtection="0">
      <alignment vertical="center"/>
    </xf>
    <xf numFmtId="0" fontId="25" fillId="20" borderId="0" applyNumberFormat="0" applyBorder="0" applyAlignment="0" applyProtection="0">
      <alignment vertical="center"/>
    </xf>
    <xf numFmtId="0" fontId="25" fillId="4" borderId="0" applyNumberFormat="0" applyBorder="0" applyAlignment="0" applyProtection="0">
      <alignment vertical="center"/>
    </xf>
    <xf numFmtId="0" fontId="28" fillId="14" borderId="0" applyNumberFormat="0" applyBorder="0" applyAlignment="0" applyProtection="0">
      <alignment vertical="center"/>
    </xf>
    <xf numFmtId="0" fontId="25" fillId="31" borderId="0" applyNumberFormat="0" applyBorder="0" applyAlignment="0" applyProtection="0">
      <alignment vertical="center"/>
    </xf>
    <xf numFmtId="0" fontId="28" fillId="18" borderId="0" applyNumberFormat="0" applyBorder="0" applyAlignment="0" applyProtection="0">
      <alignment vertical="center"/>
    </xf>
    <xf numFmtId="0" fontId="28" fillId="33" borderId="0" applyNumberFormat="0" applyBorder="0" applyAlignment="0" applyProtection="0">
      <alignment vertical="center"/>
    </xf>
    <xf numFmtId="0" fontId="25" fillId="13" borderId="0" applyNumberFormat="0" applyBorder="0" applyAlignment="0" applyProtection="0">
      <alignment vertical="center"/>
    </xf>
    <xf numFmtId="0" fontId="28" fillId="32" borderId="0" applyNumberFormat="0" applyBorder="0" applyAlignment="0" applyProtection="0">
      <alignmen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80" fontId="9" fillId="0" borderId="7">
      <alignment horizontal="right" vertical="center"/>
    </xf>
    <xf numFmtId="177" fontId="9" fillId="0" borderId="7">
      <alignment horizontal="right" vertical="center"/>
    </xf>
  </cellStyleXfs>
  <cellXfs count="258">
    <xf numFmtId="0" fontId="0" fillId="0" borderId="0" xfId="0" applyFont="1" applyBorder="1"/>
    <xf numFmtId="0" fontId="0" fillId="0" borderId="0" xfId="0" applyFill="1" applyBorder="1" applyAlignment="1" applyProtection="1">
      <alignment vertical="center"/>
    </xf>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Fill="1" applyAlignment="1" applyProtection="1">
      <alignment horizontal="left" vertical="center"/>
      <protection locked="0"/>
    </xf>
    <xf numFmtId="0" fontId="4" fillId="0" borderId="0" xfId="0" applyFont="1" applyFill="1" applyAlignment="1" applyProtection="1">
      <alignment horizontal="left" vertical="center"/>
    </xf>
    <xf numFmtId="0" fontId="4" fillId="0" borderId="0" xfId="0" applyFont="1" applyFill="1" applyAlignment="1" applyProtection="1"/>
    <xf numFmtId="0" fontId="1" fillId="0" borderId="0" xfId="0" applyFont="1" applyFill="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xf>
    <xf numFmtId="0" fontId="5" fillId="0" borderId="7" xfId="0"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protection locked="0"/>
    </xf>
    <xf numFmtId="4" fontId="3" fillId="0" borderId="7" xfId="0" applyNumberFormat="1" applyFont="1" applyFill="1" applyBorder="1" applyAlignment="1" applyProtection="1">
      <alignment horizontal="right" vertical="center" wrapText="1"/>
      <protection locked="0"/>
    </xf>
    <xf numFmtId="49" fontId="6" fillId="0" borderId="7" xfId="53" applyFont="1">
      <alignment horizontal="left" vertical="center" wrapText="1"/>
    </xf>
    <xf numFmtId="0" fontId="6"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4" fillId="0" borderId="1"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center"/>
    </xf>
    <xf numFmtId="0" fontId="5" fillId="0" borderId="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3" fillId="0" borderId="7"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0" fontId="3" fillId="0" borderId="0" xfId="0" applyFont="1" applyFill="1" applyAlignment="1" applyProtection="1">
      <alignment horizontal="left" vertical="center"/>
    </xf>
    <xf numFmtId="0" fontId="1" fillId="0" borderId="0" xfId="0" applyFont="1" applyFill="1" applyAlignment="1" applyProtection="1">
      <alignment vertical="center"/>
    </xf>
    <xf numFmtId="0" fontId="5" fillId="0" borderId="0" xfId="0" applyFont="1" applyFill="1" applyAlignment="1" applyProtection="1">
      <alignment horizontal="right"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3" fillId="0" borderId="7" xfId="0" applyFont="1" applyFill="1" applyBorder="1" applyAlignment="1" applyProtection="1">
      <alignment vertical="center" wrapText="1"/>
    </xf>
    <xf numFmtId="0" fontId="3" fillId="0" borderId="7" xfId="0" applyFont="1" applyFill="1" applyBorder="1" applyAlignment="1" applyProtection="1">
      <alignment horizontal="right" vertical="center" wrapText="1"/>
    </xf>
    <xf numFmtId="0" fontId="3" fillId="0" borderId="7" xfId="0" applyFont="1" applyFill="1" applyBorder="1" applyAlignment="1" applyProtection="1">
      <alignment horizontal="right" vertical="center"/>
    </xf>
    <xf numFmtId="0" fontId="3" fillId="0" borderId="7" xfId="0" applyFont="1" applyFill="1" applyBorder="1" applyAlignment="1" applyProtection="1">
      <alignment horizontal="right" vertical="center"/>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11"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5" fillId="0" borderId="0" xfId="0" applyFont="1" applyFill="1" applyAlignment="1" applyProtection="1">
      <alignment vertical="center"/>
    </xf>
    <xf numFmtId="0" fontId="4"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1"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7" xfId="0" applyFont="1" applyBorder="1" applyAlignment="1">
      <alignment horizontal="left" vertical="center" wrapText="1"/>
    </xf>
    <xf numFmtId="178" fontId="6"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3" fillId="0" borderId="0" xfId="0" applyFont="1" applyFill="1" applyAlignment="1" applyProtection="1">
      <alignment horizontal="left" vertical="center" wrapText="1"/>
    </xf>
    <xf numFmtId="0" fontId="4" fillId="0" borderId="0" xfId="0" applyFont="1" applyFill="1" applyAlignment="1" applyProtection="1">
      <alignment wrapText="1"/>
    </xf>
    <xf numFmtId="0" fontId="4" fillId="0" borderId="0" xfId="0" applyFont="1" applyFill="1" applyAlignment="1" applyProtection="1">
      <protection locked="0"/>
    </xf>
    <xf numFmtId="0" fontId="4" fillId="0" borderId="9"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protection locked="0"/>
    </xf>
    <xf numFmtId="3" fontId="4" fillId="0" borderId="6" xfId="0" applyNumberFormat="1" applyFont="1" applyFill="1" applyBorder="1" applyAlignment="1" applyProtection="1">
      <alignment horizontal="center" vertical="center"/>
    </xf>
    <xf numFmtId="0" fontId="3" fillId="0" borderId="6"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protection locked="0"/>
    </xf>
    <xf numFmtId="4" fontId="3" fillId="0" borderId="11" xfId="0" applyNumberFormat="1" applyFont="1" applyFill="1" applyBorder="1" applyAlignment="1" applyProtection="1">
      <alignment horizontal="right" vertical="center"/>
      <protection locked="0"/>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left" vertical="center"/>
    </xf>
    <xf numFmtId="0" fontId="3" fillId="0" borderId="13"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Fill="1" applyAlignment="1" applyProtection="1">
      <alignment vertical="top" wrapText="1"/>
      <protection locked="0"/>
    </xf>
    <xf numFmtId="0" fontId="5" fillId="0" borderId="0" xfId="0" applyFont="1" applyFill="1" applyAlignment="1" applyProtection="1">
      <alignment wrapText="1"/>
    </xf>
    <xf numFmtId="0" fontId="3" fillId="0" borderId="0" xfId="0" applyFont="1" applyFill="1" applyAlignment="1" applyProtection="1">
      <alignment horizontal="right"/>
      <protection locked="0"/>
    </xf>
    <xf numFmtId="0" fontId="3" fillId="0" borderId="0" xfId="0" applyFont="1" applyFill="1" applyAlignment="1" applyProtection="1">
      <alignment horizontal="right"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right" vertical="center"/>
      <protection locked="0"/>
    </xf>
    <xf numFmtId="0" fontId="3" fillId="0" borderId="0" xfId="0" applyFont="1" applyFill="1" applyAlignment="1" applyProtection="1">
      <alignment horizontal="right" wrapText="1"/>
    </xf>
    <xf numFmtId="0" fontId="4" fillId="0" borderId="11" xfId="0" applyFont="1" applyFill="1" applyBorder="1" applyAlignment="1" applyProtection="1">
      <alignment horizontal="center" vertical="center"/>
    </xf>
    <xf numFmtId="0" fontId="4"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horizontal="right" vertical="center"/>
    </xf>
    <xf numFmtId="0" fontId="12" fillId="0" borderId="1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protection locked="0"/>
    </xf>
    <xf numFmtId="0" fontId="12" fillId="0" borderId="13" xfId="0" applyFont="1" applyFill="1" applyBorder="1" applyAlignment="1" applyProtection="1">
      <alignment horizontal="center" vertical="center" wrapText="1"/>
      <protection locked="0"/>
    </xf>
    <xf numFmtId="0" fontId="3" fillId="0" borderId="0" xfId="0" applyFont="1" applyBorder="1" applyAlignment="1">
      <alignment horizontal="right" vertical="center"/>
    </xf>
    <xf numFmtId="0" fontId="3" fillId="0" borderId="0" xfId="0" applyFont="1" applyFill="1" applyAlignment="1" applyProtection="1">
      <alignment horizontal="right"/>
    </xf>
    <xf numFmtId="0" fontId="13" fillId="0" borderId="0" xfId="0" applyFont="1" applyFill="1" applyAlignment="1" applyProtection="1">
      <alignment horizontal="right"/>
      <protection locked="0"/>
    </xf>
    <xf numFmtId="0" fontId="1" fillId="0" borderId="0" xfId="0" applyFont="1" applyFill="1" applyAlignment="1" applyProtection="1">
      <alignment horizontal="right"/>
    </xf>
    <xf numFmtId="0" fontId="4" fillId="0" borderId="1" xfId="0" applyFont="1" applyFill="1" applyBorder="1" applyAlignment="1" applyProtection="1">
      <alignment horizontal="center" vertical="center"/>
      <protection locked="0"/>
    </xf>
    <xf numFmtId="49" fontId="4" fillId="0" borderId="9" xfId="0" applyNumberFormat="1"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49" fontId="4" fillId="0" borderId="11" xfId="0" applyNumberFormat="1" applyFont="1" applyFill="1" applyBorder="1" applyAlignment="1" applyProtection="1">
      <alignment horizontal="center" vertical="center" wrapText="1"/>
      <protection locked="0"/>
    </xf>
    <xf numFmtId="49" fontId="4" fillId="0" borderId="11" xfId="0" applyNumberFormat="1" applyFont="1"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protection locked="0"/>
    </xf>
    <xf numFmtId="4" fontId="3" fillId="0" borderId="11" xfId="0" applyNumberFormat="1" applyFont="1" applyFill="1" applyBorder="1" applyAlignment="1" applyProtection="1">
      <alignment horizontal="right" vertical="center" wrapText="1"/>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4" fontId="3" fillId="0" borderId="11" xfId="0" applyNumberFormat="1" applyFont="1" applyFill="1" applyBorder="1" applyAlignment="1" applyProtection="1">
      <alignment horizontal="right" vertical="center"/>
    </xf>
    <xf numFmtId="4" fontId="3" fillId="0" borderId="11" xfId="0" applyNumberFormat="1" applyFont="1" applyFill="1" applyBorder="1" applyAlignment="1" applyProtection="1">
      <alignment horizontal="right" vertical="center" wrapText="1"/>
    </xf>
    <xf numFmtId="0" fontId="5" fillId="0" borderId="0" xfId="0" applyFont="1" applyFill="1" applyAlignment="1" applyProtection="1">
      <alignment vertical="center"/>
      <protection locked="0"/>
    </xf>
    <xf numFmtId="3" fontId="4" fillId="0" borderId="7" xfId="0" applyNumberFormat="1" applyFont="1" applyFill="1" applyBorder="1" applyAlignment="1" applyProtection="1">
      <alignment horizontal="center" vertical="center"/>
    </xf>
    <xf numFmtId="0" fontId="3"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vertical="center"/>
    </xf>
    <xf numFmtId="0" fontId="6" fillId="0" borderId="7" xfId="0" applyFont="1" applyFill="1" applyBorder="1" applyAlignment="1" applyProtection="1">
      <alignment vertical="top"/>
      <protection locked="0"/>
    </xf>
    <xf numFmtId="3" fontId="5" fillId="0" borderId="7" xfId="0" applyNumberFormat="1" applyFont="1" applyFill="1" applyBorder="1" applyAlignment="1" applyProtection="1">
      <alignment horizontal="center" vertical="center"/>
    </xf>
    <xf numFmtId="0" fontId="6" fillId="0" borderId="7"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12" xfId="0" applyFont="1" applyFill="1" applyBorder="1" applyAlignment="1" applyProtection="1">
      <alignment horizontal="center" vertical="center" wrapText="1"/>
      <protection locked="0"/>
    </xf>
    <xf numFmtId="4" fontId="3" fillId="0" borderId="7" xfId="0" applyNumberFormat="1" applyFont="1" applyFill="1" applyBorder="1" applyAlignment="1" applyProtection="1">
      <alignment horizontal="right" vertical="center" wrapText="1"/>
    </xf>
    <xf numFmtId="0" fontId="1" fillId="0" borderId="0" xfId="0" applyFont="1" applyBorder="1" applyAlignment="1">
      <alignment vertical="top"/>
    </xf>
    <xf numFmtId="0" fontId="5" fillId="0" borderId="0" xfId="0" applyFont="1" applyFill="1" applyAlignment="1" applyProtection="1">
      <alignment vertical="top"/>
    </xf>
    <xf numFmtId="0" fontId="4" fillId="0" borderId="5" xfId="0" applyFont="1" applyFill="1" applyBorder="1" applyAlignment="1" applyProtection="1">
      <alignment horizontal="center" vertical="center"/>
      <protection locked="0"/>
    </xf>
    <xf numFmtId="4" fontId="3" fillId="0" borderId="7" xfId="0" applyNumberFormat="1" applyFont="1" applyFill="1" applyBorder="1" applyAlignment="1" applyProtection="1">
      <alignment horizontal="right" vertical="center"/>
    </xf>
    <xf numFmtId="0" fontId="4" fillId="0" borderId="0" xfId="0" applyFont="1" applyFill="1" applyAlignment="1" applyProtection="1">
      <alignment horizontal="left" vertical="center"/>
      <protection locked="0"/>
    </xf>
    <xf numFmtId="0" fontId="4" fillId="0" borderId="2" xfId="0" applyFont="1" applyFill="1" applyBorder="1" applyAlignment="1" applyProtection="1">
      <alignment horizontal="center" vertical="center"/>
      <protection locked="0"/>
    </xf>
    <xf numFmtId="3" fontId="5" fillId="0" borderId="7" xfId="0" applyNumberFormat="1" applyFont="1" applyFill="1" applyBorder="1" applyAlignment="1" applyProtection="1">
      <alignment horizontal="center" vertical="center"/>
      <protection locked="0"/>
    </xf>
    <xf numFmtId="0" fontId="6" fillId="0" borderId="7" xfId="0" applyFont="1" applyFill="1" applyBorder="1" applyAlignment="1" applyProtection="1">
      <alignment horizontal="left" vertical="center" indent="1"/>
    </xf>
    <xf numFmtId="0" fontId="6" fillId="0" borderId="3" xfId="0" applyFont="1" applyFill="1" applyBorder="1" applyAlignment="1" applyProtection="1">
      <alignment horizontal="left" vertical="center"/>
      <protection locked="0"/>
    </xf>
    <xf numFmtId="0" fontId="6" fillId="0" borderId="4" xfId="0" applyFont="1" applyFill="1" applyBorder="1" applyAlignment="1" applyProtection="1">
      <alignment horizontal="left" vertical="center"/>
      <protection locked="0"/>
    </xf>
    <xf numFmtId="0" fontId="4" fillId="0" borderId="4"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5" fillId="0" borderId="0" xfId="0" applyFont="1" applyFill="1" applyAlignment="1" applyProtection="1">
      <alignment vertical="top"/>
      <protection locked="0"/>
    </xf>
    <xf numFmtId="0" fontId="1" fillId="0" borderId="0" xfId="0" applyFont="1" applyBorder="1" applyAlignment="1">
      <alignment horizontal="center" wrapText="1"/>
    </xf>
    <xf numFmtId="0" fontId="14" fillId="0" borderId="0" xfId="0" applyFont="1" applyBorder="1" applyAlignment="1">
      <alignment horizontal="center" vertical="center" wrapText="1"/>
    </xf>
    <xf numFmtId="0" fontId="5" fillId="0" borderId="0" xfId="0" applyFont="1" applyFill="1" applyAlignment="1" applyProtection="1">
      <alignment horizontal="center" wrapText="1"/>
    </xf>
    <xf numFmtId="0" fontId="5" fillId="0" borderId="0" xfId="0" applyFont="1" applyFill="1" applyAlignment="1" applyProtection="1"/>
    <xf numFmtId="0" fontId="6" fillId="0" borderId="0" xfId="0" applyFont="1" applyFill="1" applyAlignment="1" applyProtection="1">
      <alignment horizontal="right" wrapText="1"/>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6"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5" fillId="0" borderId="7"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xf>
    <xf numFmtId="4" fontId="6" fillId="0" borderId="7" xfId="0" applyNumberFormat="1" applyFont="1" applyFill="1" applyBorder="1" applyAlignment="1" applyProtection="1">
      <alignment horizontal="right" vertical="center"/>
    </xf>
    <xf numFmtId="4" fontId="6" fillId="0" borderId="2" xfId="0" applyNumberFormat="1" applyFont="1" applyFill="1" applyBorder="1" applyAlignment="1" applyProtection="1">
      <alignment horizontal="right" vertical="center"/>
    </xf>
    <xf numFmtId="49" fontId="5" fillId="0" borderId="0" xfId="0" applyNumberFormat="1" applyFont="1" applyFill="1" applyAlignment="1" applyProtection="1"/>
    <xf numFmtId="49" fontId="4" fillId="0" borderId="2"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49" fontId="4" fillId="0" borderId="7" xfId="0" applyNumberFormat="1" applyFont="1" applyFill="1" applyBorder="1" applyAlignment="1" applyProtection="1">
      <alignment horizontal="center" vertical="center"/>
      <protection locked="0"/>
    </xf>
    <xf numFmtId="4" fontId="6" fillId="0" borderId="7" xfId="0" applyNumberFormat="1" applyFont="1" applyFill="1" applyBorder="1" applyAlignment="1" applyProtection="1">
      <alignment horizontal="right" vertical="center" wrapText="1"/>
    </xf>
    <xf numFmtId="0" fontId="3" fillId="0" borderId="7" xfId="0" applyFont="1" applyFill="1" applyBorder="1" applyAlignment="1" applyProtection="1">
      <alignment horizontal="left" vertical="center" wrapText="1" indent="1"/>
    </xf>
    <xf numFmtId="0" fontId="3" fillId="0" borderId="7" xfId="0" applyFont="1" applyFill="1" applyBorder="1" applyAlignment="1" applyProtection="1">
      <alignment horizontal="left" vertical="center" wrapText="1" indent="2"/>
    </xf>
    <xf numFmtId="0" fontId="5"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4" fontId="6" fillId="0" borderId="7" xfId="0" applyNumberFormat="1" applyFont="1" applyFill="1" applyBorder="1" applyAlignment="1" applyProtection="1">
      <alignment horizontal="right" vertical="center" wrapText="1"/>
      <protection locked="0"/>
    </xf>
    <xf numFmtId="0" fontId="16" fillId="0" borderId="0" xfId="0" applyFont="1" applyBorder="1" applyAlignment="1">
      <alignment horizontal="center" vertical="center"/>
    </xf>
    <xf numFmtId="0" fontId="17" fillId="0" borderId="0" xfId="0" applyFont="1" applyFill="1" applyAlignment="1" applyProtection="1">
      <alignment horizontal="center" vertical="center"/>
    </xf>
    <xf numFmtId="0" fontId="3" fillId="0" borderId="7" xfId="0" applyFont="1" applyFill="1" applyBorder="1" applyAlignment="1" applyProtection="1">
      <alignment vertical="center"/>
    </xf>
    <xf numFmtId="4" fontId="3" fillId="0" borderId="7" xfId="0" applyNumberFormat="1" applyFont="1" applyFill="1" applyBorder="1" applyAlignment="1" applyProtection="1">
      <alignment vertical="center"/>
    </xf>
    <xf numFmtId="0" fontId="3" fillId="0" borderId="7" xfId="0" applyFont="1" applyFill="1" applyBorder="1" applyAlignment="1" applyProtection="1">
      <alignment horizontal="left" vertical="center"/>
      <protection locked="0"/>
    </xf>
    <xf numFmtId="0" fontId="3" fillId="0" borderId="7" xfId="0" applyFont="1" applyFill="1" applyBorder="1" applyAlignment="1" applyProtection="1">
      <alignment vertical="center"/>
      <protection locked="0"/>
    </xf>
    <xf numFmtId="4" fontId="3" fillId="0" borderId="7" xfId="0" applyNumberFormat="1" applyFont="1" applyFill="1" applyBorder="1" applyAlignment="1" applyProtection="1">
      <alignment vertical="center"/>
      <protection locked="0"/>
    </xf>
    <xf numFmtId="0" fontId="3" fillId="0" borderId="7" xfId="0" applyFont="1" applyFill="1" applyBorder="1" applyAlignment="1" applyProtection="1">
      <alignment horizontal="left" vertical="center"/>
    </xf>
    <xf numFmtId="0" fontId="18" fillId="0" borderId="7" xfId="0" applyFont="1" applyFill="1" applyBorder="1" applyAlignment="1" applyProtection="1">
      <alignment vertical="center"/>
    </xf>
    <xf numFmtId="0" fontId="18" fillId="0" borderId="7" xfId="0" applyFont="1" applyFill="1" applyBorder="1" applyAlignment="1" applyProtection="1">
      <alignment horizontal="center" vertical="center"/>
    </xf>
    <xf numFmtId="0" fontId="18" fillId="0" borderId="7" xfId="0" applyFont="1" applyFill="1" applyBorder="1" applyAlignment="1" applyProtection="1">
      <alignment horizontal="center" vertical="center"/>
      <protection locked="0"/>
    </xf>
    <xf numFmtId="4" fontId="18" fillId="0" borderId="7" xfId="0" applyNumberFormat="1" applyFont="1" applyFill="1" applyBorder="1" applyAlignment="1" applyProtection="1">
      <alignment vertical="center"/>
    </xf>
    <xf numFmtId="0" fontId="3" fillId="0" borderId="0" xfId="0" applyFont="1" applyFill="1" applyAlignment="1" applyProtection="1">
      <alignment horizontal="left" vertical="center" wrapText="1"/>
      <protection locked="0"/>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1" fillId="0" borderId="0" xfId="0" applyFont="1" applyFill="1" applyAlignment="1" applyProtection="1"/>
    <xf numFmtId="0" fontId="5" fillId="0" borderId="4" xfId="0" applyFont="1" applyFill="1" applyBorder="1" applyAlignment="1" applyProtection="1">
      <alignment horizontal="center" vertical="center" wrapText="1"/>
    </xf>
    <xf numFmtId="0" fontId="19" fillId="0" borderId="0" xfId="0" applyFont="1" applyFill="1" applyAlignment="1" applyProtection="1"/>
    <xf numFmtId="178" fontId="6" fillId="0" borderId="7" xfId="0" applyNumberFormat="1" applyFont="1" applyBorder="1" applyAlignment="1">
      <alignment horizontal="right" vertical="center"/>
    </xf>
    <xf numFmtId="0" fontId="11" fillId="0" borderId="0"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0"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3" fillId="0" borderId="6" xfId="0" applyFont="1" applyFill="1" applyBorder="1" applyAlignment="1" applyProtection="1">
      <alignment vertical="center" wrapText="1"/>
    </xf>
    <xf numFmtId="0" fontId="3" fillId="0" borderId="11" xfId="0" applyFont="1" applyFill="1" applyBorder="1" applyAlignment="1" applyProtection="1">
      <alignment vertical="center" wrapText="1"/>
    </xf>
    <xf numFmtId="4" fontId="3" fillId="0" borderId="11" xfId="0" applyNumberFormat="1" applyFont="1" applyFill="1" applyBorder="1" applyAlignment="1" applyProtection="1">
      <alignment vertical="center"/>
    </xf>
    <xf numFmtId="4" fontId="3" fillId="0" borderId="11" xfId="0" applyNumberFormat="1" applyFont="1" applyFill="1" applyBorder="1" applyAlignment="1" applyProtection="1">
      <alignment vertical="center"/>
      <protection locked="0"/>
    </xf>
    <xf numFmtId="0" fontId="3" fillId="0" borderId="6" xfId="0" applyFont="1" applyFill="1" applyBorder="1" applyAlignment="1" applyProtection="1">
      <alignment horizontal="center" vertical="center"/>
    </xf>
    <xf numFmtId="0" fontId="3" fillId="0" borderId="11" xfId="0" applyFont="1" applyFill="1" applyBorder="1" applyAlignment="1" applyProtection="1">
      <alignment vertical="center"/>
    </xf>
    <xf numFmtId="0" fontId="1" fillId="0" borderId="0" xfId="0" applyFont="1" applyBorder="1" applyProtection="1">
      <protection locked="0"/>
    </xf>
    <xf numFmtId="0" fontId="5" fillId="0" borderId="3"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6" fillId="0" borderId="11" xfId="0" applyFont="1" applyFill="1" applyBorder="1" applyAlignment="1" applyProtection="1">
      <alignment horizontal="center" vertical="center"/>
      <protection locked="0"/>
    </xf>
    <xf numFmtId="0" fontId="3" fillId="0" borderId="11" xfId="0" applyFont="1" applyFill="1" applyBorder="1" applyAlignment="1" applyProtection="1">
      <alignment vertical="center"/>
      <protection locked="0"/>
    </xf>
    <xf numFmtId="0" fontId="5" fillId="2" borderId="4" xfId="0" applyFont="1" applyFill="1" applyBorder="1" applyAlignment="1" applyProtection="1">
      <alignment horizontal="center" vertical="center" wrapText="1"/>
      <protection locked="0"/>
    </xf>
    <xf numFmtId="0" fontId="3" fillId="0" borderId="0" xfId="0" applyFont="1" applyBorder="1" applyAlignment="1">
      <alignment horizontal="right"/>
    </xf>
    <xf numFmtId="0" fontId="7" fillId="0" borderId="0" xfId="0" applyFont="1" applyBorder="1" applyAlignment="1">
      <alignment horizontal="center" vertical="top"/>
    </xf>
    <xf numFmtId="0" fontId="20"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6" xfId="0" applyFont="1" applyFill="1" applyBorder="1" applyAlignment="1" applyProtection="1">
      <alignment horizontal="left" vertical="center"/>
    </xf>
    <xf numFmtId="4" fontId="3" fillId="0" borderId="12" xfId="0" applyNumberFormat="1" applyFont="1" applyFill="1" applyBorder="1" applyAlignment="1" applyProtection="1">
      <alignment horizontal="right" vertical="center"/>
      <protection locked="0"/>
    </xf>
    <xf numFmtId="0" fontId="3" fillId="0" borderId="6" xfId="0" applyFont="1" applyFill="1" applyBorder="1" applyAlignment="1" applyProtection="1">
      <alignment horizontal="left" vertical="center"/>
      <protection locked="0"/>
    </xf>
    <xf numFmtId="0" fontId="3" fillId="0" borderId="12" xfId="0" applyFont="1" applyFill="1" applyBorder="1" applyAlignment="1" applyProtection="1">
      <alignment horizontal="right" vertical="center"/>
      <protection locked="0"/>
    </xf>
    <xf numFmtId="0" fontId="5" fillId="0" borderId="7" xfId="0" applyFont="1" applyFill="1" applyBorder="1" applyAlignment="1" applyProtection="1"/>
    <xf numFmtId="0" fontId="18" fillId="0" borderId="6" xfId="0" applyFont="1" applyFill="1" applyBorder="1" applyAlignment="1" applyProtection="1">
      <alignment horizontal="center" vertical="center"/>
    </xf>
    <xf numFmtId="0" fontId="18" fillId="0" borderId="12" xfId="0" applyFont="1" applyFill="1" applyBorder="1" applyAlignment="1" applyProtection="1">
      <alignment horizontal="right" vertical="center"/>
    </xf>
    <xf numFmtId="4" fontId="18" fillId="0" borderId="12" xfId="0" applyNumberFormat="1" applyFont="1" applyFill="1" applyBorder="1" applyAlignment="1" applyProtection="1">
      <alignment horizontal="right" vertical="center"/>
    </xf>
    <xf numFmtId="4" fontId="18" fillId="0" borderId="7" xfId="0" applyNumberFormat="1" applyFont="1" applyFill="1" applyBorder="1" applyAlignment="1" applyProtection="1">
      <alignment horizontal="right" vertical="center"/>
    </xf>
    <xf numFmtId="0" fontId="3" fillId="0" borderId="12" xfId="0" applyFont="1" applyFill="1" applyBorder="1" applyAlignment="1" applyProtection="1">
      <alignment horizontal="right" vertical="center"/>
    </xf>
    <xf numFmtId="0" fontId="18" fillId="0" borderId="6" xfId="0" applyFont="1" applyFill="1" applyBorder="1" applyAlignment="1" applyProtection="1">
      <alignment horizontal="center" vertical="center"/>
      <protection locked="0"/>
    </xf>
    <xf numFmtId="4" fontId="18" fillId="0" borderId="12" xfId="0" applyNumberFormat="1" applyFont="1" applyFill="1" applyBorder="1" applyAlignment="1" applyProtection="1">
      <alignment horizontal="right" vertical="center"/>
      <protection locked="0"/>
    </xf>
    <xf numFmtId="4" fontId="18" fillId="0" borderId="7" xfId="0" applyNumberFormat="1" applyFont="1" applyFill="1" applyBorder="1" applyAlignment="1" applyProtection="1">
      <alignment horizontal="right" vertical="center"/>
      <protection locked="0"/>
    </xf>
    <xf numFmtId="0" fontId="6" fillId="0" borderId="7" xfId="0" applyFont="1" applyFill="1" applyBorder="1" applyAlignment="1" applyProtection="1" quotePrefix="1">
      <alignment horizontal="left" vertical="top" wrapText="1"/>
      <protection locked="0"/>
    </xf>
    <xf numFmtId="0" fontId="6" fillId="0" borderId="7" xfId="0" applyFont="1" applyFill="1" applyBorder="1" applyAlignment="1" applyProtection="1" quotePrefix="1">
      <alignment horizontal="lef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6" activePane="bottomLeft" state="frozen"/>
      <selection/>
      <selection pane="bottomLeft" activeCell="D6" sqref="D6:D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241" t="s">
        <v>0</v>
      </c>
    </row>
    <row r="3" ht="36" customHeight="1" spans="1:4">
      <c r="A3" s="56" t="s">
        <v>1</v>
      </c>
      <c r="B3" s="242"/>
      <c r="C3" s="242"/>
      <c r="D3" s="242"/>
    </row>
    <row r="4" s="1" customFormat="1" ht="24" customHeight="1" spans="1:4">
      <c r="A4" s="42" t="str">
        <f>"单位名称："&amp;"纳帕海省级自然保护区管护局"</f>
        <v>单位名称：纳帕海省级自然保护区管护局</v>
      </c>
      <c r="B4" s="243"/>
      <c r="C4" s="243"/>
      <c r="D4" s="244" t="s">
        <v>2</v>
      </c>
    </row>
    <row r="5" s="1" customFormat="1" ht="19.5" customHeight="1" spans="1:4">
      <c r="A5" s="12" t="s">
        <v>3</v>
      </c>
      <c r="B5" s="14"/>
      <c r="C5" s="12" t="s">
        <v>4</v>
      </c>
      <c r="D5" s="14"/>
    </row>
    <row r="6" s="1" customFormat="1" ht="19.5" customHeight="1" spans="1:4">
      <c r="A6" s="29" t="s">
        <v>5</v>
      </c>
      <c r="B6" s="29" t="s">
        <v>6</v>
      </c>
      <c r="C6" s="29" t="s">
        <v>7</v>
      </c>
      <c r="D6" s="29" t="s">
        <v>8</v>
      </c>
    </row>
    <row r="7" s="1" customFormat="1" ht="19.5" customHeight="1" spans="1:4">
      <c r="A7" s="31"/>
      <c r="B7" s="31"/>
      <c r="C7" s="31"/>
      <c r="D7" s="31"/>
    </row>
    <row r="8" s="1" customFormat="1" ht="22.5" customHeight="1" spans="1:4">
      <c r="A8" s="205" t="s">
        <v>9</v>
      </c>
      <c r="B8" s="158">
        <v>6095432.5</v>
      </c>
      <c r="C8" s="205" t="s">
        <v>10</v>
      </c>
      <c r="D8" s="158"/>
    </row>
    <row r="9" s="1" customFormat="1" ht="22.5" customHeight="1" spans="1:4">
      <c r="A9" s="205" t="s">
        <v>11</v>
      </c>
      <c r="B9" s="158"/>
      <c r="C9" s="205" t="s">
        <v>12</v>
      </c>
      <c r="D9" s="158"/>
    </row>
    <row r="10" s="1" customFormat="1" ht="22.5" customHeight="1" spans="1:4">
      <c r="A10" s="205" t="s">
        <v>13</v>
      </c>
      <c r="B10" s="158"/>
      <c r="C10" s="205" t="s">
        <v>14</v>
      </c>
      <c r="D10" s="158"/>
    </row>
    <row r="11" s="1" customFormat="1" ht="22.5" customHeight="1" spans="1:4">
      <c r="A11" s="205" t="s">
        <v>15</v>
      </c>
      <c r="B11" s="117"/>
      <c r="C11" s="205" t="s">
        <v>16</v>
      </c>
      <c r="D11" s="158"/>
    </row>
    <row r="12" s="1" customFormat="1" ht="22.5" customHeight="1" spans="1:4">
      <c r="A12" s="205" t="s">
        <v>17</v>
      </c>
      <c r="B12" s="158"/>
      <c r="C12" s="202" t="s">
        <v>18</v>
      </c>
      <c r="D12" s="117"/>
    </row>
    <row r="13" s="1" customFormat="1" ht="22.5" customHeight="1" spans="1:4">
      <c r="A13" s="205" t="s">
        <v>19</v>
      </c>
      <c r="B13" s="117"/>
      <c r="C13" s="202" t="s">
        <v>20</v>
      </c>
      <c r="D13" s="117"/>
    </row>
    <row r="14" s="1" customFormat="1" ht="22.5" customHeight="1" spans="1:4">
      <c r="A14" s="205" t="s">
        <v>21</v>
      </c>
      <c r="B14" s="117"/>
      <c r="C14" s="202" t="s">
        <v>22</v>
      </c>
      <c r="D14" s="117"/>
    </row>
    <row r="15" s="1" customFormat="1" ht="22.5" customHeight="1" spans="1:4">
      <c r="A15" s="205" t="s">
        <v>23</v>
      </c>
      <c r="B15" s="117"/>
      <c r="C15" s="202" t="s">
        <v>24</v>
      </c>
      <c r="D15" s="117">
        <v>513474.72</v>
      </c>
    </row>
    <row r="16" s="1" customFormat="1" ht="22.5" customHeight="1" spans="1:4">
      <c r="A16" s="245" t="s">
        <v>25</v>
      </c>
      <c r="B16" s="117"/>
      <c r="C16" s="202" t="s">
        <v>26</v>
      </c>
      <c r="D16" s="117">
        <v>371700.47</v>
      </c>
    </row>
    <row r="17" s="1" customFormat="1" ht="22.5" customHeight="1" spans="1:4">
      <c r="A17" s="245" t="s">
        <v>27</v>
      </c>
      <c r="B17" s="246"/>
      <c r="C17" s="202" t="s">
        <v>28</v>
      </c>
      <c r="D17" s="117">
        <v>380000</v>
      </c>
    </row>
    <row r="18" s="1" customFormat="1" ht="22.5" customHeight="1" spans="1:4">
      <c r="A18" s="247"/>
      <c r="B18" s="248"/>
      <c r="C18" s="202" t="s">
        <v>29</v>
      </c>
      <c r="D18" s="117"/>
    </row>
    <row r="19" s="1" customFormat="1" ht="22.5" customHeight="1" spans="1:4">
      <c r="A19" s="249"/>
      <c r="B19" s="249"/>
      <c r="C19" s="202" t="s">
        <v>30</v>
      </c>
      <c r="D19" s="117">
        <v>4427571.27</v>
      </c>
    </row>
    <row r="20" s="1" customFormat="1" ht="22.5" customHeight="1" spans="1:4">
      <c r="A20" s="249"/>
      <c r="B20" s="249"/>
      <c r="C20" s="202" t="s">
        <v>31</v>
      </c>
      <c r="D20" s="117"/>
    </row>
    <row r="21" s="1" customFormat="1" ht="22.5" customHeight="1" spans="1:4">
      <c r="A21" s="249"/>
      <c r="B21" s="249"/>
      <c r="C21" s="202" t="s">
        <v>32</v>
      </c>
      <c r="D21" s="117"/>
    </row>
    <row r="22" s="1" customFormat="1" ht="22.5" customHeight="1" spans="1:4">
      <c r="A22" s="249"/>
      <c r="B22" s="249"/>
      <c r="C22" s="202" t="s">
        <v>33</v>
      </c>
      <c r="D22" s="117"/>
    </row>
    <row r="23" s="1" customFormat="1" ht="22.5" customHeight="1" spans="1:4">
      <c r="A23" s="249"/>
      <c r="B23" s="249"/>
      <c r="C23" s="202" t="s">
        <v>34</v>
      </c>
      <c r="D23" s="117"/>
    </row>
    <row r="24" s="1" customFormat="1" ht="22.5" customHeight="1" spans="1:4">
      <c r="A24" s="249"/>
      <c r="B24" s="249"/>
      <c r="C24" s="202" t="s">
        <v>35</v>
      </c>
      <c r="D24" s="117"/>
    </row>
    <row r="25" s="1" customFormat="1" ht="22.5" customHeight="1" spans="1:4">
      <c r="A25" s="249"/>
      <c r="B25" s="249"/>
      <c r="C25" s="202" t="s">
        <v>36</v>
      </c>
      <c r="D25" s="117"/>
    </row>
    <row r="26" s="1" customFormat="1" ht="22.5" customHeight="1" spans="1:4">
      <c r="A26" s="249"/>
      <c r="B26" s="249"/>
      <c r="C26" s="202" t="s">
        <v>37</v>
      </c>
      <c r="D26" s="117">
        <v>402686.04</v>
      </c>
    </row>
    <row r="27" s="1" customFormat="1" ht="22.5" customHeight="1" spans="1:4">
      <c r="A27" s="249"/>
      <c r="B27" s="249"/>
      <c r="C27" s="202" t="s">
        <v>38</v>
      </c>
      <c r="D27" s="117"/>
    </row>
    <row r="28" s="1" customFormat="1" ht="22.5" customHeight="1" spans="1:4">
      <c r="A28" s="249"/>
      <c r="B28" s="249"/>
      <c r="C28" s="202" t="s">
        <v>39</v>
      </c>
      <c r="D28" s="117"/>
    </row>
    <row r="29" s="1" customFormat="1" ht="22.5" customHeight="1" spans="1:4">
      <c r="A29" s="249"/>
      <c r="B29" s="249"/>
      <c r="C29" s="202" t="s">
        <v>40</v>
      </c>
      <c r="D29" s="117"/>
    </row>
    <row r="30" s="1" customFormat="1" ht="22.5" customHeight="1" spans="1:4">
      <c r="A30" s="249"/>
      <c r="B30" s="249"/>
      <c r="C30" s="202" t="s">
        <v>41</v>
      </c>
      <c r="D30" s="117"/>
    </row>
    <row r="31" s="1" customFormat="1" ht="22.5" customHeight="1" spans="1:4">
      <c r="A31" s="250"/>
      <c r="B31" s="251"/>
      <c r="C31" s="202" t="s">
        <v>42</v>
      </c>
      <c r="D31" s="117"/>
    </row>
    <row r="32" s="1" customFormat="1" ht="22.5" customHeight="1" spans="1:4">
      <c r="A32" s="250"/>
      <c r="B32" s="251"/>
      <c r="C32" s="202" t="s">
        <v>43</v>
      </c>
      <c r="D32" s="117"/>
    </row>
    <row r="33" s="1" customFormat="1" ht="22.5" customHeight="1" spans="1:4">
      <c r="A33" s="250"/>
      <c r="B33" s="251"/>
      <c r="C33" s="202" t="s">
        <v>44</v>
      </c>
      <c r="D33" s="117"/>
    </row>
    <row r="34" s="1" customFormat="1" ht="22.5" customHeight="1" spans="1:4">
      <c r="A34" s="250" t="s">
        <v>45</v>
      </c>
      <c r="B34" s="252">
        <v>6095432.5</v>
      </c>
      <c r="C34" s="207" t="s">
        <v>46</v>
      </c>
      <c r="D34" s="253">
        <v>6095432.5</v>
      </c>
    </row>
    <row r="35" s="1" customFormat="1" ht="22.5" customHeight="1" spans="1:4">
      <c r="A35" s="245" t="s">
        <v>47</v>
      </c>
      <c r="B35" s="254"/>
      <c r="C35" s="205" t="s">
        <v>48</v>
      </c>
      <c r="D35" s="52"/>
    </row>
    <row r="36" s="1" customFormat="1" ht="22.5" customHeight="1" spans="1:4">
      <c r="A36" s="245" t="s">
        <v>49</v>
      </c>
      <c r="B36" s="254"/>
      <c r="C36" s="205" t="s">
        <v>49</v>
      </c>
      <c r="D36" s="51"/>
    </row>
    <row r="37" s="1" customFormat="1" ht="22.5" customHeight="1" spans="1:4">
      <c r="A37" s="245" t="s">
        <v>50</v>
      </c>
      <c r="B37" s="254"/>
      <c r="C37" s="205" t="s">
        <v>51</v>
      </c>
      <c r="D37" s="52"/>
    </row>
    <row r="38" s="1" customFormat="1" ht="22.5" customHeight="1" spans="1:4">
      <c r="A38" s="255" t="s">
        <v>52</v>
      </c>
      <c r="B38" s="256">
        <v>6095432.5</v>
      </c>
      <c r="C38" s="207" t="s">
        <v>53</v>
      </c>
      <c r="D38" s="257">
        <v>6095432.5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A11" sqref="A1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66" t="s">
        <v>500</v>
      </c>
    </row>
    <row r="3" ht="28.5" customHeight="1" spans="1:6">
      <c r="A3" s="28" t="s">
        <v>501</v>
      </c>
      <c r="B3" s="28"/>
      <c r="C3" s="28"/>
      <c r="D3" s="28"/>
      <c r="E3" s="28"/>
      <c r="F3" s="28"/>
    </row>
    <row r="4" s="1" customFormat="1" ht="13.5" customHeight="1" spans="1:6">
      <c r="A4" s="6" t="str">
        <f>"单位名称："&amp;"纳帕海省级自然保护区管护局"</f>
        <v>单位名称：纳帕海省级自然保护区管护局</v>
      </c>
      <c r="B4" s="6"/>
      <c r="C4" s="127"/>
      <c r="D4" s="128"/>
      <c r="E4" s="128"/>
      <c r="F4" s="126" t="s">
        <v>2</v>
      </c>
    </row>
    <row r="5" s="1" customFormat="1" ht="19.5" customHeight="1" spans="1:6">
      <c r="A5" s="129" t="s">
        <v>193</v>
      </c>
      <c r="B5" s="130" t="s">
        <v>76</v>
      </c>
      <c r="C5" s="131" t="s">
        <v>77</v>
      </c>
      <c r="D5" s="13" t="s">
        <v>502</v>
      </c>
      <c r="E5" s="13"/>
      <c r="F5" s="14"/>
    </row>
    <row r="6" s="1" customFormat="1" ht="18.75" customHeight="1" spans="1:6">
      <c r="A6" s="132"/>
      <c r="B6" s="133"/>
      <c r="C6" s="120"/>
      <c r="D6" s="119" t="s">
        <v>58</v>
      </c>
      <c r="E6" s="119" t="s">
        <v>80</v>
      </c>
      <c r="F6" s="119" t="s">
        <v>81</v>
      </c>
    </row>
    <row r="7" s="1" customFormat="1" ht="18.75" customHeight="1" spans="1:6">
      <c r="A7" s="132">
        <v>1</v>
      </c>
      <c r="B7" s="134" t="s">
        <v>160</v>
      </c>
      <c r="C7" s="120">
        <v>3</v>
      </c>
      <c r="D7" s="119">
        <v>4</v>
      </c>
      <c r="E7" s="119">
        <v>5</v>
      </c>
      <c r="F7" s="119">
        <v>6</v>
      </c>
    </row>
    <row r="8" s="1" customFormat="1" ht="22.5" customHeight="1" spans="1:6">
      <c r="A8" s="135"/>
      <c r="B8" s="98"/>
      <c r="C8" s="98"/>
      <c r="D8" s="100"/>
      <c r="E8" s="136"/>
      <c r="F8" s="136"/>
    </row>
    <row r="9" s="1" customFormat="1" ht="22.5" customHeight="1" spans="1:6">
      <c r="A9" s="135"/>
      <c r="B9" s="98"/>
      <c r="C9" s="98"/>
      <c r="D9" s="100"/>
      <c r="E9" s="136"/>
      <c r="F9" s="136"/>
    </row>
    <row r="10" s="1" customFormat="1" ht="22.5" customHeight="1" spans="1:6">
      <c r="A10" s="137" t="s">
        <v>116</v>
      </c>
      <c r="B10" s="138"/>
      <c r="C10" s="139"/>
      <c r="D10" s="140"/>
      <c r="E10" s="141"/>
      <c r="F10" s="141"/>
    </row>
    <row r="11" s="1" customFormat="1" customHeight="1" spans="1:1">
      <c r="A11" s="1" t="s">
        <v>503</v>
      </c>
    </row>
  </sheetData>
  <mergeCells count="7">
    <mergeCell ref="A3:F3"/>
    <mergeCell ref="A4:C4"/>
    <mergeCell ref="D5:F5"/>
    <mergeCell ref="A10:C10"/>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pane ySplit="1" topLeftCell="A2" activePane="bottomLeft" state="frozen"/>
      <selection/>
      <selection pane="bottomLeft" activeCell="C12" sqref="C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65"/>
      <c r="P2" s="65"/>
      <c r="Q2" s="125" t="s">
        <v>504</v>
      </c>
    </row>
    <row r="3" ht="27.75" customHeight="1" spans="1:17">
      <c r="A3" s="67" t="s">
        <v>505</v>
      </c>
      <c r="B3" s="28"/>
      <c r="C3" s="28"/>
      <c r="D3" s="28"/>
      <c r="E3" s="28"/>
      <c r="F3" s="28"/>
      <c r="G3" s="28"/>
      <c r="H3" s="28"/>
      <c r="I3" s="28"/>
      <c r="J3" s="28"/>
      <c r="K3" s="57"/>
      <c r="L3" s="28"/>
      <c r="M3" s="28"/>
      <c r="N3" s="28"/>
      <c r="O3" s="57"/>
      <c r="P3" s="57"/>
      <c r="Q3" s="28"/>
    </row>
    <row r="4" s="1" customFormat="1" ht="18.75" customHeight="1" spans="1:17">
      <c r="A4" s="42" t="str">
        <f>"单位名称："&amp;"纳帕海省级自然保护区管护局"</f>
        <v>单位名称：纳帕海省级自然保护区管护局</v>
      </c>
      <c r="B4" s="8"/>
      <c r="C4" s="8"/>
      <c r="D4" s="8"/>
      <c r="E4" s="8"/>
      <c r="F4" s="8"/>
      <c r="G4" s="8"/>
      <c r="H4" s="8"/>
      <c r="I4" s="8"/>
      <c r="J4" s="8"/>
      <c r="K4" s="1"/>
      <c r="L4" s="1"/>
      <c r="M4" s="1"/>
      <c r="N4" s="1"/>
      <c r="O4" s="109"/>
      <c r="P4" s="109"/>
      <c r="Q4" s="126" t="s">
        <v>184</v>
      </c>
    </row>
    <row r="5" s="1" customFormat="1" ht="15.75" customHeight="1" spans="1:17">
      <c r="A5" s="11" t="s">
        <v>506</v>
      </c>
      <c r="B5" s="89" t="s">
        <v>507</v>
      </c>
      <c r="C5" s="89" t="s">
        <v>508</v>
      </c>
      <c r="D5" s="89" t="s">
        <v>509</v>
      </c>
      <c r="E5" s="89" t="s">
        <v>510</v>
      </c>
      <c r="F5" s="89" t="s">
        <v>511</v>
      </c>
      <c r="G5" s="46" t="s">
        <v>200</v>
      </c>
      <c r="H5" s="46"/>
      <c r="I5" s="46"/>
      <c r="J5" s="46"/>
      <c r="K5" s="111"/>
      <c r="L5" s="46"/>
      <c r="M5" s="46"/>
      <c r="N5" s="46"/>
      <c r="O5" s="112"/>
      <c r="P5" s="111"/>
      <c r="Q5" s="47"/>
    </row>
    <row r="6" s="1" customFormat="1" ht="17.25" customHeight="1" spans="1:17">
      <c r="A6" s="16"/>
      <c r="B6" s="91"/>
      <c r="C6" s="91"/>
      <c r="D6" s="91"/>
      <c r="E6" s="91"/>
      <c r="F6" s="91"/>
      <c r="G6" s="91" t="s">
        <v>58</v>
      </c>
      <c r="H6" s="91" t="s">
        <v>61</v>
      </c>
      <c r="I6" s="91" t="s">
        <v>512</v>
      </c>
      <c r="J6" s="91" t="s">
        <v>513</v>
      </c>
      <c r="K6" s="122" t="s">
        <v>514</v>
      </c>
      <c r="L6" s="113" t="s">
        <v>79</v>
      </c>
      <c r="M6" s="113"/>
      <c r="N6" s="113"/>
      <c r="O6" s="123"/>
      <c r="P6" s="124"/>
      <c r="Q6" s="93"/>
    </row>
    <row r="7" s="1" customFormat="1" ht="54" customHeight="1" spans="1:17">
      <c r="A7" s="18"/>
      <c r="B7" s="93"/>
      <c r="C7" s="93"/>
      <c r="D7" s="93"/>
      <c r="E7" s="93"/>
      <c r="F7" s="93"/>
      <c r="G7" s="93"/>
      <c r="H7" s="93"/>
      <c r="I7" s="93"/>
      <c r="J7" s="93"/>
      <c r="K7" s="94"/>
      <c r="L7" s="93" t="s">
        <v>60</v>
      </c>
      <c r="M7" s="93" t="s">
        <v>67</v>
      </c>
      <c r="N7" s="93" t="s">
        <v>208</v>
      </c>
      <c r="O7" s="116" t="s">
        <v>69</v>
      </c>
      <c r="P7" s="94" t="s">
        <v>70</v>
      </c>
      <c r="Q7" s="93" t="s">
        <v>71</v>
      </c>
    </row>
    <row r="8" s="1" customFormat="1" ht="19.5" customHeight="1" spans="1:17">
      <c r="A8" s="31">
        <v>1</v>
      </c>
      <c r="B8" s="119">
        <v>2</v>
      </c>
      <c r="C8" s="119">
        <v>3</v>
      </c>
      <c r="D8" s="119">
        <v>4</v>
      </c>
      <c r="E8" s="119">
        <v>5</v>
      </c>
      <c r="F8" s="119">
        <v>6</v>
      </c>
      <c r="G8" s="120">
        <v>7</v>
      </c>
      <c r="H8" s="120">
        <v>8</v>
      </c>
      <c r="I8" s="120">
        <v>9</v>
      </c>
      <c r="J8" s="120">
        <v>10</v>
      </c>
      <c r="K8" s="120">
        <v>11</v>
      </c>
      <c r="L8" s="120">
        <v>12</v>
      </c>
      <c r="M8" s="120">
        <v>13</v>
      </c>
      <c r="N8" s="120">
        <v>14</v>
      </c>
      <c r="O8" s="120">
        <v>15</v>
      </c>
      <c r="P8" s="120">
        <v>16</v>
      </c>
      <c r="Q8" s="120">
        <v>17</v>
      </c>
    </row>
    <row r="9" s="1" customFormat="1" ht="22.5" customHeight="1" spans="1:17">
      <c r="A9" s="96" t="s">
        <v>73</v>
      </c>
      <c r="B9" s="97"/>
      <c r="C9" s="97"/>
      <c r="D9" s="97"/>
      <c r="E9" s="121"/>
      <c r="F9" s="100"/>
      <c r="G9" s="100"/>
      <c r="H9" s="100"/>
      <c r="I9" s="100"/>
      <c r="J9" s="100"/>
      <c r="K9" s="100"/>
      <c r="L9" s="100"/>
      <c r="M9" s="100"/>
      <c r="N9" s="100"/>
      <c r="O9" s="117"/>
      <c r="P9" s="100"/>
      <c r="Q9" s="100"/>
    </row>
    <row r="10" s="1" customFormat="1" ht="22.5" customHeight="1" spans="1:17">
      <c r="A10" s="96" t="str">
        <f>"    "&amp;"自然保护地管理经费"</f>
        <v>    自然保护地管理经费</v>
      </c>
      <c r="B10" s="97" t="s">
        <v>515</v>
      </c>
      <c r="C10" s="97" t="s">
        <v>516</v>
      </c>
      <c r="D10" s="97" t="s">
        <v>346</v>
      </c>
      <c r="E10" s="121">
        <v>1</v>
      </c>
      <c r="F10" s="100"/>
      <c r="G10" s="100">
        <v>15500</v>
      </c>
      <c r="H10" s="100">
        <v>15500</v>
      </c>
      <c r="I10" s="100"/>
      <c r="J10" s="100"/>
      <c r="K10" s="100"/>
      <c r="L10" s="100"/>
      <c r="M10" s="100"/>
      <c r="N10" s="100"/>
      <c r="O10" s="117"/>
      <c r="P10" s="100"/>
      <c r="Q10" s="100"/>
    </row>
    <row r="11" s="1" customFormat="1" ht="22.5" customHeight="1" spans="1:17">
      <c r="A11" s="96" t="str">
        <f>"    "&amp;"自然保护地管理经费"</f>
        <v>    自然保护地管理经费</v>
      </c>
      <c r="B11" s="97" t="s">
        <v>517</v>
      </c>
      <c r="C11" s="97" t="s">
        <v>518</v>
      </c>
      <c r="D11" s="97" t="s">
        <v>346</v>
      </c>
      <c r="E11" s="121">
        <v>1</v>
      </c>
      <c r="F11" s="100"/>
      <c r="G11" s="100">
        <v>8000</v>
      </c>
      <c r="H11" s="100">
        <v>8000</v>
      </c>
      <c r="I11" s="100"/>
      <c r="J11" s="100"/>
      <c r="K11" s="100"/>
      <c r="L11" s="100"/>
      <c r="M11" s="100"/>
      <c r="N11" s="100"/>
      <c r="O11" s="117"/>
      <c r="P11" s="100"/>
      <c r="Q11" s="100"/>
    </row>
    <row r="12" s="1" customFormat="1" ht="22.5" customHeight="1" spans="1:17">
      <c r="A12" s="96" t="str">
        <f t="shared" ref="A12:A14" si="0">"    "&amp;"林业草原防灾减灾经费"</f>
        <v>    林业草原防灾减灾经费</v>
      </c>
      <c r="B12" s="97" t="s">
        <v>519</v>
      </c>
      <c r="C12" s="97" t="s">
        <v>516</v>
      </c>
      <c r="D12" s="97" t="s">
        <v>346</v>
      </c>
      <c r="E12" s="121">
        <v>1</v>
      </c>
      <c r="F12" s="100"/>
      <c r="G12" s="100">
        <v>8000</v>
      </c>
      <c r="H12" s="100">
        <v>8000</v>
      </c>
      <c r="I12" s="100"/>
      <c r="J12" s="100"/>
      <c r="K12" s="100"/>
      <c r="L12" s="100"/>
      <c r="M12" s="100"/>
      <c r="N12" s="100"/>
      <c r="O12" s="117"/>
      <c r="P12" s="100"/>
      <c r="Q12" s="100"/>
    </row>
    <row r="13" s="1" customFormat="1" ht="22.5" customHeight="1" spans="1:17">
      <c r="A13" s="96" t="str">
        <f t="shared" si="0"/>
        <v>    林业草原防灾减灾经费</v>
      </c>
      <c r="B13" s="97" t="s">
        <v>517</v>
      </c>
      <c r="C13" s="97" t="s">
        <v>518</v>
      </c>
      <c r="D13" s="97" t="s">
        <v>346</v>
      </c>
      <c r="E13" s="121">
        <v>1</v>
      </c>
      <c r="F13" s="100"/>
      <c r="G13" s="100">
        <v>8000</v>
      </c>
      <c r="H13" s="100">
        <v>8000</v>
      </c>
      <c r="I13" s="100"/>
      <c r="J13" s="100"/>
      <c r="K13" s="100"/>
      <c r="L13" s="100"/>
      <c r="M13" s="100"/>
      <c r="N13" s="100"/>
      <c r="O13" s="117"/>
      <c r="P13" s="100"/>
      <c r="Q13" s="100"/>
    </row>
    <row r="14" s="1" customFormat="1" ht="22.5" customHeight="1" spans="1:17">
      <c r="A14" s="96" t="str">
        <f t="shared" si="0"/>
        <v>    林业草原防灾减灾经费</v>
      </c>
      <c r="B14" s="97" t="s">
        <v>520</v>
      </c>
      <c r="C14" s="97" t="s">
        <v>521</v>
      </c>
      <c r="D14" s="97" t="s">
        <v>346</v>
      </c>
      <c r="E14" s="121">
        <v>1</v>
      </c>
      <c r="F14" s="100"/>
      <c r="G14" s="100">
        <v>14000</v>
      </c>
      <c r="H14" s="100">
        <v>14000</v>
      </c>
      <c r="I14" s="100"/>
      <c r="J14" s="100"/>
      <c r="K14" s="100"/>
      <c r="L14" s="100"/>
      <c r="M14" s="100"/>
      <c r="N14" s="100"/>
      <c r="O14" s="117"/>
      <c r="P14" s="100"/>
      <c r="Q14" s="100"/>
    </row>
    <row r="15" s="1" customFormat="1" ht="22.5" customHeight="1" spans="1:17">
      <c r="A15" s="96" t="str">
        <f>"    "&amp;"办公经费"</f>
        <v>    办公经费</v>
      </c>
      <c r="B15" s="97" t="s">
        <v>522</v>
      </c>
      <c r="C15" s="97" t="s">
        <v>523</v>
      </c>
      <c r="D15" s="97" t="s">
        <v>524</v>
      </c>
      <c r="E15" s="121">
        <v>20</v>
      </c>
      <c r="F15" s="100"/>
      <c r="G15" s="100">
        <v>4000</v>
      </c>
      <c r="H15" s="100">
        <v>4000</v>
      </c>
      <c r="I15" s="100"/>
      <c r="J15" s="100"/>
      <c r="K15" s="100"/>
      <c r="L15" s="100"/>
      <c r="M15" s="100"/>
      <c r="N15" s="100"/>
      <c r="O15" s="117"/>
      <c r="P15" s="100"/>
      <c r="Q15" s="100"/>
    </row>
    <row r="16" s="1" customFormat="1" ht="22.5" customHeight="1" spans="1:17">
      <c r="A16" s="101" t="s">
        <v>116</v>
      </c>
      <c r="B16" s="102"/>
      <c r="C16" s="102"/>
      <c r="D16" s="102"/>
      <c r="E16" s="121"/>
      <c r="F16" s="100"/>
      <c r="G16" s="100">
        <v>57500</v>
      </c>
      <c r="H16" s="100">
        <v>57500</v>
      </c>
      <c r="I16" s="100"/>
      <c r="J16" s="100"/>
      <c r="K16" s="100"/>
      <c r="L16" s="100"/>
      <c r="M16" s="100"/>
      <c r="N16" s="100"/>
      <c r="O16" s="117"/>
      <c r="P16" s="100"/>
      <c r="Q16" s="100"/>
    </row>
  </sheetData>
  <mergeCells count="16">
    <mergeCell ref="A3:Q3"/>
    <mergeCell ref="A4:F4"/>
    <mergeCell ref="G5:Q5"/>
    <mergeCell ref="L6:Q6"/>
    <mergeCell ref="A16:E16"/>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B17" sqref="B17"/>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71"/>
      <c r="B2" s="71"/>
      <c r="C2" s="71"/>
      <c r="D2" s="71"/>
      <c r="E2" s="71"/>
      <c r="F2" s="71"/>
      <c r="G2" s="71"/>
      <c r="H2" s="83"/>
      <c r="I2" s="71"/>
      <c r="J2" s="71"/>
      <c r="K2" s="71"/>
      <c r="L2" s="65"/>
      <c r="M2" s="105"/>
      <c r="N2" s="106" t="s">
        <v>525</v>
      </c>
    </row>
    <row r="3" ht="27.75" customHeight="1" spans="1:14">
      <c r="A3" s="67" t="s">
        <v>526</v>
      </c>
      <c r="B3" s="84"/>
      <c r="C3" s="84"/>
      <c r="D3" s="84"/>
      <c r="E3" s="84"/>
      <c r="F3" s="84"/>
      <c r="G3" s="84"/>
      <c r="H3" s="85"/>
      <c r="I3" s="84"/>
      <c r="J3" s="84"/>
      <c r="K3" s="84"/>
      <c r="L3" s="57"/>
      <c r="M3" s="85"/>
      <c r="N3" s="84"/>
    </row>
    <row r="4" s="1" customFormat="1" ht="18.75" customHeight="1" spans="1:17">
      <c r="A4" s="86" t="str">
        <f>"单位名称："&amp;"纳帕海省级自然保护区管护局"</f>
        <v>单位名称：纳帕海省级自然保护区管护局</v>
      </c>
      <c r="B4" s="87"/>
      <c r="C4" s="88"/>
      <c r="D4" s="88"/>
      <c r="E4" s="88"/>
      <c r="F4" s="87"/>
      <c r="G4" s="87"/>
      <c r="H4" s="87"/>
      <c r="I4" s="87"/>
      <c r="J4" s="87"/>
      <c r="K4" s="107"/>
      <c r="L4" s="108"/>
      <c r="M4" s="108"/>
      <c r="N4" s="108"/>
      <c r="O4" s="109"/>
      <c r="P4" s="110"/>
      <c r="Q4" s="118" t="s">
        <v>184</v>
      </c>
    </row>
    <row r="5" s="1" customFormat="1" ht="18.75" customHeight="1" spans="1:17">
      <c r="A5" s="11" t="s">
        <v>506</v>
      </c>
      <c r="B5" s="89" t="s">
        <v>527</v>
      </c>
      <c r="C5" s="90" t="s">
        <v>528</v>
      </c>
      <c r="D5" s="90" t="s">
        <v>529</v>
      </c>
      <c r="E5" s="90" t="s">
        <v>530</v>
      </c>
      <c r="F5" s="89" t="s">
        <v>531</v>
      </c>
      <c r="G5" s="46" t="s">
        <v>200</v>
      </c>
      <c r="H5" s="46"/>
      <c r="I5" s="46"/>
      <c r="J5" s="46"/>
      <c r="K5" s="111"/>
      <c r="L5" s="46"/>
      <c r="M5" s="46"/>
      <c r="N5" s="46"/>
      <c r="O5" s="112"/>
      <c r="P5" s="111"/>
      <c r="Q5" s="47"/>
    </row>
    <row r="6" s="1" customFormat="1" ht="17.25" customHeight="1" spans="1:17">
      <c r="A6" s="16"/>
      <c r="B6" s="91"/>
      <c r="C6" s="92"/>
      <c r="D6" s="92"/>
      <c r="E6" s="92"/>
      <c r="F6" s="91"/>
      <c r="G6" s="91" t="s">
        <v>58</v>
      </c>
      <c r="H6" s="91" t="s">
        <v>61</v>
      </c>
      <c r="I6" s="91" t="s">
        <v>512</v>
      </c>
      <c r="J6" s="91" t="s">
        <v>513</v>
      </c>
      <c r="K6" s="92" t="s">
        <v>514</v>
      </c>
      <c r="L6" s="113" t="s">
        <v>79</v>
      </c>
      <c r="M6" s="113"/>
      <c r="N6" s="113"/>
      <c r="O6" s="114"/>
      <c r="P6" s="115"/>
      <c r="Q6" s="93"/>
    </row>
    <row r="7" s="1" customFormat="1" ht="54" customHeight="1" spans="1:17">
      <c r="A7" s="18"/>
      <c r="B7" s="93"/>
      <c r="C7" s="94"/>
      <c r="D7" s="94"/>
      <c r="E7" s="94"/>
      <c r="F7" s="93"/>
      <c r="G7" s="93"/>
      <c r="H7" s="93"/>
      <c r="I7" s="93"/>
      <c r="J7" s="93"/>
      <c r="K7" s="94"/>
      <c r="L7" s="93" t="s">
        <v>60</v>
      </c>
      <c r="M7" s="93" t="s">
        <v>67</v>
      </c>
      <c r="N7" s="93" t="s">
        <v>208</v>
      </c>
      <c r="O7" s="116" t="s">
        <v>69</v>
      </c>
      <c r="P7" s="94" t="s">
        <v>70</v>
      </c>
      <c r="Q7" s="93" t="s">
        <v>71</v>
      </c>
    </row>
    <row r="8" s="1" customFormat="1" ht="19.5" customHeight="1" spans="1:17">
      <c r="A8" s="95">
        <v>1</v>
      </c>
      <c r="B8" s="95">
        <v>2</v>
      </c>
      <c r="C8" s="95">
        <v>3</v>
      </c>
      <c r="D8" s="95">
        <v>4</v>
      </c>
      <c r="E8" s="95">
        <v>5</v>
      </c>
      <c r="F8" s="95">
        <v>6</v>
      </c>
      <c r="G8" s="95">
        <v>7</v>
      </c>
      <c r="H8" s="95">
        <v>8</v>
      </c>
      <c r="I8" s="95">
        <v>9</v>
      </c>
      <c r="J8" s="95">
        <v>10</v>
      </c>
      <c r="K8" s="95">
        <v>11</v>
      </c>
      <c r="L8" s="95">
        <v>12</v>
      </c>
      <c r="M8" s="95">
        <v>13</v>
      </c>
      <c r="N8" s="95">
        <v>14</v>
      </c>
      <c r="O8" s="95">
        <v>15</v>
      </c>
      <c r="P8" s="95">
        <v>16</v>
      </c>
      <c r="Q8" s="95">
        <v>17</v>
      </c>
    </row>
    <row r="9" s="1" customFormat="1" ht="22.5" customHeight="1" spans="1:17">
      <c r="A9" s="96"/>
      <c r="B9" s="97"/>
      <c r="C9" s="98"/>
      <c r="D9" s="99"/>
      <c r="E9" s="99"/>
      <c r="F9" s="97"/>
      <c r="G9" s="100"/>
      <c r="H9" s="100"/>
      <c r="I9" s="100"/>
      <c r="J9" s="100"/>
      <c r="K9" s="100"/>
      <c r="L9" s="100"/>
      <c r="M9" s="100"/>
      <c r="N9" s="100"/>
      <c r="O9" s="117"/>
      <c r="P9" s="100"/>
      <c r="Q9" s="100"/>
    </row>
    <row r="10" s="1" customFormat="1" ht="22.5" customHeight="1" spans="1:17">
      <c r="A10" s="96"/>
      <c r="B10" s="97"/>
      <c r="C10" s="98"/>
      <c r="D10" s="98"/>
      <c r="E10" s="98"/>
      <c r="F10" s="97"/>
      <c r="G10" s="100"/>
      <c r="H10" s="100"/>
      <c r="I10" s="100"/>
      <c r="J10" s="100"/>
      <c r="K10" s="100"/>
      <c r="L10" s="100"/>
      <c r="M10" s="100"/>
      <c r="N10" s="100"/>
      <c r="O10" s="117"/>
      <c r="P10" s="100"/>
      <c r="Q10" s="100"/>
    </row>
    <row r="11" s="1" customFormat="1" ht="22.5" customHeight="1" spans="1:17">
      <c r="A11" s="101" t="s">
        <v>116</v>
      </c>
      <c r="B11" s="102"/>
      <c r="C11" s="103"/>
      <c r="D11" s="103"/>
      <c r="E11" s="103"/>
      <c r="F11" s="104"/>
      <c r="G11" s="100"/>
      <c r="H11" s="100"/>
      <c r="I11" s="100"/>
      <c r="J11" s="100"/>
      <c r="K11" s="100"/>
      <c r="L11" s="100"/>
      <c r="M11" s="100"/>
      <c r="N11" s="100"/>
      <c r="O11" s="117"/>
      <c r="P11" s="100"/>
      <c r="Q11" s="100"/>
    </row>
    <row r="12" customHeight="1" spans="1:1">
      <c r="A12" t="s">
        <v>532</v>
      </c>
    </row>
  </sheetData>
  <mergeCells count="16">
    <mergeCell ref="A3:N3"/>
    <mergeCell ref="A4:F4"/>
    <mergeCell ref="G5:Q5"/>
    <mergeCell ref="L6:Q6"/>
    <mergeCell ref="A11:F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B11" sqref="B11"/>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66"/>
      <c r="W2" s="65" t="s">
        <v>533</v>
      </c>
    </row>
    <row r="3" ht="27.75" customHeight="1" spans="1:23">
      <c r="A3" s="67" t="s">
        <v>534</v>
      </c>
      <c r="B3" s="28"/>
      <c r="C3" s="28"/>
      <c r="D3" s="28"/>
      <c r="E3" s="28"/>
      <c r="F3" s="28"/>
      <c r="G3" s="28"/>
      <c r="H3" s="28"/>
      <c r="I3" s="28"/>
      <c r="J3" s="28"/>
      <c r="K3" s="28"/>
      <c r="L3" s="28"/>
      <c r="M3" s="28"/>
      <c r="N3" s="28"/>
      <c r="O3" s="28"/>
      <c r="P3" s="28"/>
      <c r="Q3" s="28"/>
      <c r="R3" s="28"/>
      <c r="S3" s="28"/>
      <c r="T3" s="28"/>
      <c r="U3" s="28"/>
      <c r="V3" s="28"/>
      <c r="W3" s="28"/>
    </row>
    <row r="4" customFormat="1" ht="18" customHeight="1" spans="1:23">
      <c r="A4" s="68" t="str">
        <f>"单位名称：纳帕海省级自然保护区管护局"&amp;""</f>
        <v>单位名称：纳帕海省级自然保护区管护局</v>
      </c>
      <c r="B4" s="69"/>
      <c r="C4" s="69"/>
      <c r="D4" s="70"/>
      <c r="E4" s="71"/>
      <c r="F4" s="71"/>
      <c r="G4" s="71"/>
      <c r="H4" s="71"/>
      <c r="I4" s="71"/>
      <c r="J4"/>
      <c r="K4"/>
      <c r="L4"/>
      <c r="M4"/>
      <c r="N4"/>
      <c r="O4"/>
      <c r="P4"/>
      <c r="Q4"/>
      <c r="R4"/>
      <c r="S4"/>
      <c r="T4"/>
      <c r="U4"/>
      <c r="V4"/>
      <c r="W4" s="82" t="s">
        <v>184</v>
      </c>
    </row>
    <row r="5" customFormat="1" ht="19.5" customHeight="1" spans="1:23">
      <c r="A5" s="72" t="s">
        <v>535</v>
      </c>
      <c r="B5" s="73" t="s">
        <v>200</v>
      </c>
      <c r="C5" s="74"/>
      <c r="D5" s="74"/>
      <c r="E5" s="73" t="s">
        <v>536</v>
      </c>
      <c r="F5" s="74"/>
      <c r="G5" s="74"/>
      <c r="H5" s="74"/>
      <c r="I5" s="74"/>
      <c r="J5" s="74"/>
      <c r="K5" s="74"/>
      <c r="L5" s="74"/>
      <c r="M5" s="74"/>
      <c r="N5" s="74"/>
      <c r="O5" s="74"/>
      <c r="P5" s="74"/>
      <c r="Q5" s="74"/>
      <c r="R5" s="74"/>
      <c r="S5" s="74"/>
      <c r="T5" s="74"/>
      <c r="U5" s="74"/>
      <c r="V5" s="74"/>
      <c r="W5" s="74"/>
    </row>
    <row r="6" customFormat="1" ht="40.5" customHeight="1" spans="1:23">
      <c r="A6" s="75"/>
      <c r="B6" s="76" t="s">
        <v>58</v>
      </c>
      <c r="C6" s="77" t="s">
        <v>61</v>
      </c>
      <c r="D6" s="78" t="s">
        <v>537</v>
      </c>
      <c r="E6" s="79" t="s">
        <v>538</v>
      </c>
      <c r="F6" s="79" t="s">
        <v>539</v>
      </c>
      <c r="G6" s="79" t="s">
        <v>540</v>
      </c>
      <c r="H6" s="79" t="s">
        <v>541</v>
      </c>
      <c r="I6" s="79" t="s">
        <v>542</v>
      </c>
      <c r="J6" s="79" t="s">
        <v>543</v>
      </c>
      <c r="K6" s="79" t="s">
        <v>544</v>
      </c>
      <c r="L6" s="79" t="s">
        <v>545</v>
      </c>
      <c r="M6" s="79" t="s">
        <v>546</v>
      </c>
      <c r="N6" s="79" t="s">
        <v>547</v>
      </c>
      <c r="O6" s="79" t="s">
        <v>548</v>
      </c>
      <c r="P6" s="79" t="s">
        <v>549</v>
      </c>
      <c r="Q6" s="79" t="s">
        <v>550</v>
      </c>
      <c r="R6" s="79" t="s">
        <v>551</v>
      </c>
      <c r="S6" s="79" t="s">
        <v>552</v>
      </c>
      <c r="T6" s="79" t="s">
        <v>553</v>
      </c>
      <c r="U6" s="79" t="s">
        <v>554</v>
      </c>
      <c r="V6" s="79" t="s">
        <v>555</v>
      </c>
      <c r="W6" s="79" t="s">
        <v>556</v>
      </c>
    </row>
    <row r="7" customFormat="1" ht="19.5" customHeight="1" spans="1:23">
      <c r="A7" s="79">
        <v>1</v>
      </c>
      <c r="B7" s="79">
        <v>2</v>
      </c>
      <c r="C7" s="79">
        <v>3</v>
      </c>
      <c r="D7" s="73">
        <v>4</v>
      </c>
      <c r="E7" s="79">
        <v>5</v>
      </c>
      <c r="F7" s="79">
        <v>6</v>
      </c>
      <c r="G7" s="79">
        <v>7</v>
      </c>
      <c r="H7" s="73">
        <v>8</v>
      </c>
      <c r="I7" s="79">
        <v>9</v>
      </c>
      <c r="J7" s="79">
        <v>10</v>
      </c>
      <c r="K7" s="79">
        <v>11</v>
      </c>
      <c r="L7" s="73">
        <v>12</v>
      </c>
      <c r="M7" s="79">
        <v>13</v>
      </c>
      <c r="N7" s="79">
        <v>14</v>
      </c>
      <c r="O7" s="79">
        <v>15</v>
      </c>
      <c r="P7" s="73">
        <v>16</v>
      </c>
      <c r="Q7" s="79">
        <v>17</v>
      </c>
      <c r="R7" s="79">
        <v>18</v>
      </c>
      <c r="S7" s="79">
        <v>19</v>
      </c>
      <c r="T7" s="73">
        <v>20</v>
      </c>
      <c r="U7" s="73">
        <v>21</v>
      </c>
      <c r="V7" s="73">
        <v>22</v>
      </c>
      <c r="W7" s="79">
        <v>23</v>
      </c>
    </row>
    <row r="8" customFormat="1" ht="28.4" customHeight="1" spans="1:23">
      <c r="A8" s="80"/>
      <c r="B8" s="81"/>
      <c r="C8" s="81"/>
      <c r="D8" s="81"/>
      <c r="E8" s="81"/>
      <c r="F8" s="81"/>
      <c r="G8" s="81"/>
      <c r="H8" s="81"/>
      <c r="I8" s="81"/>
      <c r="J8" s="81"/>
      <c r="K8" s="81"/>
      <c r="L8" s="81"/>
      <c r="M8" s="81"/>
      <c r="N8" s="81"/>
      <c r="O8" s="81"/>
      <c r="P8" s="81"/>
      <c r="Q8" s="81"/>
      <c r="R8" s="81"/>
      <c r="S8" s="81"/>
      <c r="T8" s="81"/>
      <c r="U8" s="81"/>
      <c r="V8" s="81"/>
      <c r="W8" s="81"/>
    </row>
    <row r="9" customFormat="1" ht="29.9" customHeight="1" spans="1:23">
      <c r="A9" s="80"/>
      <c r="B9" s="81"/>
      <c r="C9" s="81"/>
      <c r="D9" s="81"/>
      <c r="E9" s="81"/>
      <c r="F9" s="81"/>
      <c r="G9" s="81"/>
      <c r="H9" s="81"/>
      <c r="I9" s="81"/>
      <c r="J9" s="81"/>
      <c r="K9" s="81"/>
      <c r="L9" s="81"/>
      <c r="M9" s="81"/>
      <c r="N9" s="81"/>
      <c r="O9" s="81"/>
      <c r="P9" s="81"/>
      <c r="Q9" s="81"/>
      <c r="R9" s="81"/>
      <c r="S9" s="81"/>
      <c r="T9" s="81"/>
      <c r="U9" s="81"/>
      <c r="V9" s="81"/>
      <c r="W9" s="81"/>
    </row>
    <row r="10" customFormat="1" customHeight="1" spans="1:1">
      <c r="A10" t="s">
        <v>557</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pane ySplit="1" topLeftCell="A2" activePane="bottomLeft" state="frozen"/>
      <selection/>
      <selection pane="bottomLeft" activeCell="B14" sqref="B14"/>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65" t="s">
        <v>558</v>
      </c>
    </row>
    <row r="3" ht="28.5" customHeight="1" spans="1:10">
      <c r="A3" s="56" t="s">
        <v>559</v>
      </c>
      <c r="B3" s="28"/>
      <c r="C3" s="28"/>
      <c r="D3" s="28"/>
      <c r="E3" s="28"/>
      <c r="F3" s="57"/>
      <c r="G3" s="28"/>
      <c r="H3" s="57"/>
      <c r="I3" s="57"/>
      <c r="J3" s="28"/>
    </row>
    <row r="4" s="1" customFormat="1" ht="17.25" customHeight="1" spans="1:2">
      <c r="A4" s="58" t="str">
        <f>"单位名称："&amp;"纳帕海省级自然保护区管护局"</f>
        <v>单位名称：纳帕海省级自然保护区管护局</v>
      </c>
      <c r="B4" s="59"/>
    </row>
    <row r="5" s="1" customFormat="1" ht="44.25" customHeight="1" spans="1:10">
      <c r="A5" s="48" t="s">
        <v>301</v>
      </c>
      <c r="B5" s="48" t="s">
        <v>302</v>
      </c>
      <c r="C5" s="48" t="s">
        <v>303</v>
      </c>
      <c r="D5" s="48" t="s">
        <v>304</v>
      </c>
      <c r="E5" s="48" t="s">
        <v>305</v>
      </c>
      <c r="F5" s="60" t="s">
        <v>306</v>
      </c>
      <c r="G5" s="48" t="s">
        <v>307</v>
      </c>
      <c r="H5" s="60" t="s">
        <v>308</v>
      </c>
      <c r="I5" s="60" t="s">
        <v>309</v>
      </c>
      <c r="J5" s="48" t="s">
        <v>310</v>
      </c>
    </row>
    <row r="6" s="1" customFormat="1" ht="19.5" customHeight="1" spans="1:10">
      <c r="A6" s="48">
        <v>1</v>
      </c>
      <c r="B6" s="48">
        <v>2</v>
      </c>
      <c r="C6" s="48">
        <v>3</v>
      </c>
      <c r="D6" s="48">
        <v>4</v>
      </c>
      <c r="E6" s="48">
        <v>5</v>
      </c>
      <c r="F6" s="60">
        <v>6</v>
      </c>
      <c r="G6" s="48">
        <v>7</v>
      </c>
      <c r="H6" s="60">
        <v>8</v>
      </c>
      <c r="I6" s="60">
        <v>9</v>
      </c>
      <c r="J6" s="48">
        <v>10</v>
      </c>
    </row>
    <row r="7" s="1" customFormat="1" ht="22.5" customHeight="1" spans="1:10">
      <c r="A7" s="61"/>
      <c r="B7" s="49"/>
      <c r="C7" s="49"/>
      <c r="D7" s="49"/>
      <c r="E7" s="62"/>
      <c r="F7" s="63"/>
      <c r="G7" s="62"/>
      <c r="H7" s="63"/>
      <c r="I7" s="63"/>
      <c r="J7" s="62"/>
    </row>
    <row r="8" s="1" customFormat="1" ht="22.5" customHeight="1" spans="1:10">
      <c r="A8" s="61"/>
      <c r="B8" s="61"/>
      <c r="C8" s="61" t="s">
        <v>560</v>
      </c>
      <c r="D8" s="61" t="s">
        <v>560</v>
      </c>
      <c r="E8" s="61" t="s">
        <v>560</v>
      </c>
      <c r="F8" s="64" t="s">
        <v>560</v>
      </c>
      <c r="G8" s="61" t="s">
        <v>560</v>
      </c>
      <c r="H8" s="61" t="s">
        <v>560</v>
      </c>
      <c r="I8" s="61" t="s">
        <v>560</v>
      </c>
      <c r="J8" s="61" t="s">
        <v>560</v>
      </c>
    </row>
    <row r="9" s="1" customFormat="1" ht="22.5" customHeight="1" spans="1:10">
      <c r="A9" s="61"/>
      <c r="B9" s="61"/>
      <c r="C9" s="61"/>
      <c r="D9" s="61"/>
      <c r="E9" s="61"/>
      <c r="F9" s="64"/>
      <c r="G9" s="61"/>
      <c r="H9" s="61"/>
      <c r="I9" s="61"/>
      <c r="J9" s="61"/>
    </row>
    <row r="10" customHeight="1" spans="1:1">
      <c r="A10" t="s">
        <v>557</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561</v>
      </c>
    </row>
    <row r="3" ht="30.65" customHeight="1" spans="1:8">
      <c r="A3" s="41" t="s">
        <v>562</v>
      </c>
      <c r="B3" s="41"/>
      <c r="C3" s="41"/>
      <c r="D3" s="41"/>
      <c r="E3" s="41"/>
      <c r="F3" s="41"/>
      <c r="G3" s="41"/>
      <c r="H3" s="41"/>
    </row>
    <row r="4" s="1" customFormat="1" ht="19.5" customHeight="1" spans="1:8">
      <c r="A4" s="42" t="str">
        <f>"单位名称："&amp;"纳帕海省级自然保护区管护局"</f>
        <v>单位名称：纳帕海省级自然保护区管护局</v>
      </c>
      <c r="B4" s="7"/>
      <c r="C4" s="43"/>
      <c r="D4" s="1"/>
      <c r="E4" s="1"/>
      <c r="F4" s="1"/>
      <c r="G4" s="1"/>
      <c r="H4" s="44" t="s">
        <v>184</v>
      </c>
    </row>
    <row r="5" s="1" customFormat="1" ht="18" customHeight="1" spans="1:8">
      <c r="A5" s="11" t="s">
        <v>193</v>
      </c>
      <c r="B5" s="11" t="s">
        <v>563</v>
      </c>
      <c r="C5" s="11" t="s">
        <v>564</v>
      </c>
      <c r="D5" s="11" t="s">
        <v>565</v>
      </c>
      <c r="E5" s="11" t="s">
        <v>566</v>
      </c>
      <c r="F5" s="45" t="s">
        <v>567</v>
      </c>
      <c r="G5" s="46"/>
      <c r="H5" s="47"/>
    </row>
    <row r="6" s="1" customFormat="1" ht="18" customHeight="1" spans="1:8">
      <c r="A6" s="18"/>
      <c r="B6" s="18"/>
      <c r="C6" s="18"/>
      <c r="D6" s="18"/>
      <c r="E6" s="18"/>
      <c r="F6" s="48" t="s">
        <v>510</v>
      </c>
      <c r="G6" s="48" t="s">
        <v>568</v>
      </c>
      <c r="H6" s="48" t="s">
        <v>569</v>
      </c>
    </row>
    <row r="7" s="1" customFormat="1" ht="21" customHeight="1" spans="1:8">
      <c r="A7" s="48">
        <v>1</v>
      </c>
      <c r="B7" s="48">
        <v>2</v>
      </c>
      <c r="C7" s="48">
        <v>3</v>
      </c>
      <c r="D7" s="48">
        <v>4</v>
      </c>
      <c r="E7" s="48">
        <v>5</v>
      </c>
      <c r="F7" s="48">
        <v>6</v>
      </c>
      <c r="G7" s="48">
        <v>7</v>
      </c>
      <c r="H7" s="48">
        <v>8</v>
      </c>
    </row>
    <row r="8" s="1" customFormat="1" ht="22.5" customHeight="1" spans="1:8">
      <c r="A8" s="49"/>
      <c r="B8" s="49"/>
      <c r="C8" s="49"/>
      <c r="D8" s="49"/>
      <c r="E8" s="49"/>
      <c r="F8" s="50"/>
      <c r="G8" s="51"/>
      <c r="H8" s="52"/>
    </row>
    <row r="9" s="1" customFormat="1" ht="22.5" customHeight="1" spans="1:8">
      <c r="A9" s="53" t="s">
        <v>58</v>
      </c>
      <c r="B9" s="54"/>
      <c r="C9" s="54"/>
      <c r="D9" s="54"/>
      <c r="E9" s="55"/>
      <c r="F9" s="37"/>
      <c r="G9" s="52"/>
      <c r="H9" s="52"/>
    </row>
    <row r="10" customHeight="1" spans="1:1">
      <c r="A10" t="s">
        <v>570</v>
      </c>
    </row>
  </sheetData>
  <mergeCells count="9">
    <mergeCell ref="A3:H3"/>
    <mergeCell ref="A4:C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A12" sqref="A12"/>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571</v>
      </c>
    </row>
    <row r="3" ht="27.75" customHeight="1" spans="1:11">
      <c r="A3" s="28" t="s">
        <v>572</v>
      </c>
      <c r="B3" s="28"/>
      <c r="C3" s="28"/>
      <c r="D3" s="28"/>
      <c r="E3" s="28"/>
      <c r="F3" s="28"/>
      <c r="G3" s="28"/>
      <c r="H3" s="28"/>
      <c r="I3" s="28"/>
      <c r="J3" s="28"/>
      <c r="K3" s="28"/>
    </row>
    <row r="4" s="1" customFormat="1" ht="19.5" customHeight="1" spans="1:11">
      <c r="A4" s="6" t="str">
        <f>"单位名称："&amp;"纳帕海省级自然保护区管护局"</f>
        <v>单位名称：纳帕海省级自然保护区管护局</v>
      </c>
      <c r="B4" s="7"/>
      <c r="C4" s="7"/>
      <c r="D4" s="7"/>
      <c r="E4" s="7"/>
      <c r="F4" s="7"/>
      <c r="G4" s="7"/>
      <c r="H4" s="8"/>
      <c r="I4" s="8"/>
      <c r="J4" s="8"/>
      <c r="K4" s="9" t="s">
        <v>184</v>
      </c>
    </row>
    <row r="5" s="1" customFormat="1" ht="21.75" customHeight="1" spans="1:11">
      <c r="A5" s="10" t="s">
        <v>269</v>
      </c>
      <c r="B5" s="10" t="s">
        <v>195</v>
      </c>
      <c r="C5" s="10" t="s">
        <v>270</v>
      </c>
      <c r="D5" s="11" t="s">
        <v>196</v>
      </c>
      <c r="E5" s="11" t="s">
        <v>197</v>
      </c>
      <c r="F5" s="11" t="s">
        <v>271</v>
      </c>
      <c r="G5" s="11" t="s">
        <v>272</v>
      </c>
      <c r="H5" s="29" t="s">
        <v>58</v>
      </c>
      <c r="I5" s="12" t="s">
        <v>573</v>
      </c>
      <c r="J5" s="13"/>
      <c r="K5" s="14"/>
    </row>
    <row r="6" s="1" customFormat="1" ht="21.75" customHeight="1" spans="1:11">
      <c r="A6" s="15"/>
      <c r="B6" s="15"/>
      <c r="C6" s="15"/>
      <c r="D6" s="16"/>
      <c r="E6" s="16"/>
      <c r="F6" s="16"/>
      <c r="G6" s="16"/>
      <c r="H6" s="30"/>
      <c r="I6" s="11" t="s">
        <v>61</v>
      </c>
      <c r="J6" s="11" t="s">
        <v>62</v>
      </c>
      <c r="K6" s="11" t="s">
        <v>63</v>
      </c>
    </row>
    <row r="7" s="1" customFormat="1" ht="40.5" customHeight="1" spans="1:11">
      <c r="A7" s="17"/>
      <c r="B7" s="17"/>
      <c r="C7" s="17"/>
      <c r="D7" s="18"/>
      <c r="E7" s="18"/>
      <c r="F7" s="18"/>
      <c r="G7" s="18"/>
      <c r="H7" s="31"/>
      <c r="I7" s="18"/>
      <c r="J7" s="18"/>
      <c r="K7" s="18"/>
    </row>
    <row r="8" s="1" customFormat="1" ht="19.5" customHeight="1" spans="1:11">
      <c r="A8" s="19">
        <v>1</v>
      </c>
      <c r="B8" s="19">
        <v>2</v>
      </c>
      <c r="C8" s="19">
        <v>3</v>
      </c>
      <c r="D8" s="19">
        <v>4</v>
      </c>
      <c r="E8" s="19">
        <v>5</v>
      </c>
      <c r="F8" s="19">
        <v>6</v>
      </c>
      <c r="G8" s="19">
        <v>7</v>
      </c>
      <c r="H8" s="19">
        <v>8</v>
      </c>
      <c r="I8" s="19">
        <v>9</v>
      </c>
      <c r="J8" s="20">
        <v>10</v>
      </c>
      <c r="K8" s="20">
        <v>11</v>
      </c>
    </row>
    <row r="9" s="1" customFormat="1" ht="22.5" customHeight="1" spans="1:11">
      <c r="A9" s="32"/>
      <c r="B9" s="33"/>
      <c r="C9" s="33"/>
      <c r="D9" s="33"/>
      <c r="E9" s="33"/>
      <c r="F9" s="33"/>
      <c r="G9" s="33"/>
      <c r="H9" s="23"/>
      <c r="I9" s="23"/>
      <c r="J9" s="23"/>
      <c r="K9" s="37"/>
    </row>
    <row r="10" s="1" customFormat="1" ht="22.5" customHeight="1" spans="1:11">
      <c r="A10" s="32"/>
      <c r="B10" s="33"/>
      <c r="C10" s="33"/>
      <c r="D10" s="33"/>
      <c r="E10" s="33"/>
      <c r="F10" s="33"/>
      <c r="G10" s="33"/>
      <c r="H10" s="23"/>
      <c r="I10" s="23"/>
      <c r="J10" s="23"/>
      <c r="K10" s="37"/>
    </row>
    <row r="11" s="1" customFormat="1" ht="22.5" customHeight="1" spans="1:11">
      <c r="A11" s="34" t="s">
        <v>116</v>
      </c>
      <c r="B11" s="35"/>
      <c r="C11" s="35"/>
      <c r="D11" s="35"/>
      <c r="E11" s="35"/>
      <c r="F11" s="35"/>
      <c r="G11" s="36"/>
      <c r="H11" s="23"/>
      <c r="I11" s="23"/>
      <c r="J11" s="23"/>
      <c r="K11" s="37"/>
    </row>
    <row r="12" customHeight="1" spans="1:1">
      <c r="A12" t="s">
        <v>574</v>
      </c>
    </row>
  </sheetData>
  <mergeCells count="16">
    <mergeCell ref="A3:K3"/>
    <mergeCell ref="A4:G4"/>
    <mergeCell ref="I5:K5"/>
    <mergeCell ref="A9:B9"/>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5"/>
  <sheetViews>
    <sheetView showZeros="0" workbookViewId="0">
      <pane ySplit="1" topLeftCell="A2" activePane="bottomLeft" state="frozen"/>
      <selection/>
      <selection pane="bottomLeft" activeCell="G16" sqref="G16"/>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575</v>
      </c>
    </row>
    <row r="3" ht="27.75" customHeight="1" spans="1:7">
      <c r="A3" s="5" t="s">
        <v>576</v>
      </c>
      <c r="B3" s="5"/>
      <c r="C3" s="5"/>
      <c r="D3" s="5"/>
      <c r="E3" s="5"/>
      <c r="F3" s="5"/>
      <c r="G3" s="5"/>
    </row>
    <row r="4" s="1" customFormat="1" ht="22.5" customHeight="1" spans="1:7">
      <c r="A4" s="6" t="str">
        <f>"单位名称："&amp;"纳帕海省级自然保护区管护局"</f>
        <v>单位名称：纳帕海省级自然保护区管护局</v>
      </c>
      <c r="B4" s="7"/>
      <c r="C4" s="7"/>
      <c r="D4" s="7"/>
      <c r="E4" s="8"/>
      <c r="F4" s="8"/>
      <c r="G4" s="9" t="s">
        <v>184</v>
      </c>
    </row>
    <row r="5" s="1" customFormat="1" ht="21.75" customHeight="1" spans="1:7">
      <c r="A5" s="10" t="s">
        <v>270</v>
      </c>
      <c r="B5" s="10" t="s">
        <v>269</v>
      </c>
      <c r="C5" s="10" t="s">
        <v>195</v>
      </c>
      <c r="D5" s="11" t="s">
        <v>577</v>
      </c>
      <c r="E5" s="12" t="s">
        <v>61</v>
      </c>
      <c r="F5" s="13"/>
      <c r="G5" s="14"/>
    </row>
    <row r="6" s="1" customFormat="1" ht="21.75" customHeight="1" spans="1:7">
      <c r="A6" s="15"/>
      <c r="B6" s="15"/>
      <c r="C6" s="15"/>
      <c r="D6" s="16"/>
      <c r="E6" s="10" t="s">
        <v>578</v>
      </c>
      <c r="F6" s="10" t="s">
        <v>579</v>
      </c>
      <c r="G6" s="11" t="s">
        <v>580</v>
      </c>
    </row>
    <row r="7" s="1" customFormat="1" ht="40.5" customHeight="1" spans="1:7">
      <c r="A7" s="17"/>
      <c r="B7" s="17"/>
      <c r="C7" s="17"/>
      <c r="D7" s="18"/>
      <c r="E7" s="17"/>
      <c r="F7" s="17"/>
      <c r="G7" s="18"/>
    </row>
    <row r="8" s="1" customFormat="1" ht="19.5" customHeight="1" spans="1:7">
      <c r="A8" s="19">
        <v>1</v>
      </c>
      <c r="B8" s="19">
        <v>2</v>
      </c>
      <c r="C8" s="19">
        <v>3</v>
      </c>
      <c r="D8" s="19">
        <v>4</v>
      </c>
      <c r="E8" s="19">
        <v>8</v>
      </c>
      <c r="F8" s="19">
        <v>9</v>
      </c>
      <c r="G8" s="20">
        <v>10</v>
      </c>
    </row>
    <row r="9" s="1" customFormat="1" ht="22.5" customHeight="1" spans="1:7">
      <c r="A9" s="21" t="s">
        <v>73</v>
      </c>
      <c r="B9" s="22"/>
      <c r="C9" s="22"/>
      <c r="D9" s="21"/>
      <c r="E9" s="23">
        <v>940000</v>
      </c>
      <c r="F9" s="23"/>
      <c r="G9" s="23"/>
    </row>
    <row r="10" s="1" customFormat="1" ht="22.5" customHeight="1" spans="1:7">
      <c r="A10" s="21"/>
      <c r="B10" s="22" t="s">
        <v>581</v>
      </c>
      <c r="C10" s="22" t="s">
        <v>284</v>
      </c>
      <c r="D10" s="21" t="s">
        <v>582</v>
      </c>
      <c r="E10" s="23">
        <v>290000</v>
      </c>
      <c r="F10" s="23"/>
      <c r="G10" s="23"/>
    </row>
    <row r="11" s="1" customFormat="1" ht="22.5" customHeight="1" spans="1:7">
      <c r="A11" s="24"/>
      <c r="B11" s="22" t="s">
        <v>583</v>
      </c>
      <c r="C11" s="22" t="s">
        <v>293</v>
      </c>
      <c r="D11" s="21" t="s">
        <v>582</v>
      </c>
      <c r="E11" s="23">
        <v>480000</v>
      </c>
      <c r="F11" s="23"/>
      <c r="G11" s="23"/>
    </row>
    <row r="12" s="1" customFormat="1" ht="22.5" customHeight="1" spans="1:7">
      <c r="A12" s="24"/>
      <c r="B12" s="22" t="s">
        <v>583</v>
      </c>
      <c r="C12" s="22" t="s">
        <v>295</v>
      </c>
      <c r="D12" s="21" t="s">
        <v>582</v>
      </c>
      <c r="E12" s="23">
        <v>90000</v>
      </c>
      <c r="F12" s="23"/>
      <c r="G12" s="23"/>
    </row>
    <row r="13" s="1" customFormat="1" ht="22.5" customHeight="1" spans="1:7">
      <c r="A13" s="24"/>
      <c r="B13" s="22" t="s">
        <v>583</v>
      </c>
      <c r="C13" s="22" t="s">
        <v>275</v>
      </c>
      <c r="D13" s="21" t="s">
        <v>582</v>
      </c>
      <c r="E13" s="23">
        <v>38000</v>
      </c>
      <c r="F13" s="23"/>
      <c r="G13" s="23"/>
    </row>
    <row r="14" s="1" customFormat="1" ht="22.5" customHeight="1" spans="1:7">
      <c r="A14" s="24"/>
      <c r="B14" s="22" t="s">
        <v>583</v>
      </c>
      <c r="C14" s="22" t="s">
        <v>280</v>
      </c>
      <c r="D14" s="21" t="s">
        <v>582</v>
      </c>
      <c r="E14" s="23">
        <v>42000</v>
      </c>
      <c r="F14" s="23"/>
      <c r="G14" s="23"/>
    </row>
    <row r="15" s="1" customFormat="1" ht="22.5" customHeight="1" spans="1:7">
      <c r="A15" s="25" t="s">
        <v>58</v>
      </c>
      <c r="B15" s="26"/>
      <c r="C15" s="26"/>
      <c r="D15" s="27"/>
      <c r="E15" s="23">
        <v>940000</v>
      </c>
      <c r="F15" s="23"/>
      <c r="G15" s="23"/>
    </row>
  </sheetData>
  <mergeCells count="11">
    <mergeCell ref="A3:G3"/>
    <mergeCell ref="A4:D4"/>
    <mergeCell ref="E5:G5"/>
    <mergeCell ref="A15:D15"/>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3" activePane="bottomLeft" state="frozen"/>
      <selection/>
      <selection pane="bottomLeft" activeCell="B8" sqref="B8"/>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216"/>
      <c r="J2" s="235"/>
      <c r="R2" s="4" t="s">
        <v>54</v>
      </c>
    </row>
    <row r="3" ht="36" customHeight="1" spans="1:19">
      <c r="A3" s="217" t="s">
        <v>55</v>
      </c>
      <c r="B3" s="28"/>
      <c r="C3" s="28"/>
      <c r="D3" s="28"/>
      <c r="E3" s="28"/>
      <c r="F3" s="28"/>
      <c r="G3" s="28"/>
      <c r="H3" s="28"/>
      <c r="I3" s="28"/>
      <c r="J3" s="57"/>
      <c r="K3" s="28"/>
      <c r="L3" s="28"/>
      <c r="M3" s="28"/>
      <c r="N3" s="28"/>
      <c r="O3" s="28"/>
      <c r="P3" s="28"/>
      <c r="Q3" s="28"/>
      <c r="R3" s="28"/>
      <c r="S3" s="28"/>
    </row>
    <row r="4" s="1" customFormat="1" ht="21" customHeight="1" spans="1:19">
      <c r="A4" s="42" t="str">
        <f>"单位名称："&amp;"纳帕海省级自然保护区管护局"</f>
        <v>单位名称：纳帕海省级自然保护区管护局</v>
      </c>
      <c r="B4" s="8"/>
      <c r="C4" s="8"/>
      <c r="D4" s="8"/>
      <c r="E4" s="8"/>
      <c r="F4" s="8"/>
      <c r="G4" s="8"/>
      <c r="H4" s="8"/>
      <c r="I4" s="8"/>
      <c r="J4" s="88"/>
      <c r="K4" s="8"/>
      <c r="L4" s="8"/>
      <c r="M4" s="8"/>
      <c r="N4" s="8"/>
      <c r="O4" s="88"/>
      <c r="P4" s="88"/>
      <c r="Q4" s="88"/>
      <c r="R4" s="88"/>
      <c r="S4" s="109" t="s">
        <v>2</v>
      </c>
    </row>
    <row r="5" s="1" customFormat="1" ht="18.75" customHeight="1" spans="1:19">
      <c r="A5" s="218" t="s">
        <v>56</v>
      </c>
      <c r="B5" s="219" t="s">
        <v>57</v>
      </c>
      <c r="C5" s="219" t="s">
        <v>58</v>
      </c>
      <c r="D5" s="220" t="s">
        <v>59</v>
      </c>
      <c r="E5" s="221"/>
      <c r="F5" s="221"/>
      <c r="G5" s="221"/>
      <c r="H5" s="221"/>
      <c r="I5" s="221"/>
      <c r="J5" s="236"/>
      <c r="K5" s="221"/>
      <c r="L5" s="221"/>
      <c r="M5" s="221"/>
      <c r="N5" s="214"/>
      <c r="O5" s="220" t="s">
        <v>47</v>
      </c>
      <c r="P5" s="220"/>
      <c r="Q5" s="220"/>
      <c r="R5" s="220"/>
      <c r="S5" s="240"/>
    </row>
    <row r="6" s="1" customFormat="1" ht="19.5" customHeight="1" spans="1:19">
      <c r="A6" s="222"/>
      <c r="B6" s="223"/>
      <c r="C6" s="223"/>
      <c r="D6" s="224" t="s">
        <v>60</v>
      </c>
      <c r="E6" s="224" t="s">
        <v>61</v>
      </c>
      <c r="F6" s="224" t="s">
        <v>62</v>
      </c>
      <c r="G6" s="224" t="s">
        <v>63</v>
      </c>
      <c r="H6" s="224" t="s">
        <v>64</v>
      </c>
      <c r="I6" s="237" t="s">
        <v>65</v>
      </c>
      <c r="J6" s="237"/>
      <c r="K6" s="237"/>
      <c r="L6" s="237"/>
      <c r="M6" s="237"/>
      <c r="N6" s="227"/>
      <c r="O6" s="224" t="s">
        <v>60</v>
      </c>
      <c r="P6" s="224" t="s">
        <v>61</v>
      </c>
      <c r="Q6" s="224" t="s">
        <v>62</v>
      </c>
      <c r="R6" s="224" t="s">
        <v>63</v>
      </c>
      <c r="S6" s="224" t="s">
        <v>66</v>
      </c>
    </row>
    <row r="7" s="1" customFormat="1" ht="28.5" customHeight="1" spans="1:19">
      <c r="A7" s="225"/>
      <c r="B7" s="226"/>
      <c r="C7" s="226"/>
      <c r="D7" s="227"/>
      <c r="E7" s="227"/>
      <c r="F7" s="227"/>
      <c r="G7" s="227"/>
      <c r="H7" s="227"/>
      <c r="I7" s="226" t="s">
        <v>60</v>
      </c>
      <c r="J7" s="226" t="s">
        <v>67</v>
      </c>
      <c r="K7" s="226" t="s">
        <v>68</v>
      </c>
      <c r="L7" s="226" t="s">
        <v>69</v>
      </c>
      <c r="M7" s="226" t="s">
        <v>70</v>
      </c>
      <c r="N7" s="226" t="s">
        <v>71</v>
      </c>
      <c r="O7" s="238"/>
      <c r="P7" s="238"/>
      <c r="Q7" s="238"/>
      <c r="R7" s="238"/>
      <c r="S7" s="227"/>
    </row>
    <row r="8" s="1" customFormat="1" ht="20.25" customHeight="1" spans="1:19">
      <c r="A8" s="228">
        <v>1</v>
      </c>
      <c r="B8" s="228">
        <v>2</v>
      </c>
      <c r="C8" s="228">
        <v>3</v>
      </c>
      <c r="D8" s="228">
        <v>4</v>
      </c>
      <c r="E8" s="228">
        <v>5</v>
      </c>
      <c r="F8" s="228">
        <v>6</v>
      </c>
      <c r="G8" s="228">
        <v>7</v>
      </c>
      <c r="H8" s="228">
        <v>8</v>
      </c>
      <c r="I8" s="228">
        <v>9</v>
      </c>
      <c r="J8" s="228">
        <v>10</v>
      </c>
      <c r="K8" s="228">
        <v>11</v>
      </c>
      <c r="L8" s="228">
        <v>12</v>
      </c>
      <c r="M8" s="228">
        <v>13</v>
      </c>
      <c r="N8" s="228">
        <v>14</v>
      </c>
      <c r="O8" s="228">
        <v>15</v>
      </c>
      <c r="P8" s="228">
        <v>16</v>
      </c>
      <c r="Q8" s="228">
        <v>17</v>
      </c>
      <c r="R8" s="228">
        <v>18</v>
      </c>
      <c r="S8" s="228">
        <v>19</v>
      </c>
    </row>
    <row r="9" s="1" customFormat="1" ht="22.5" customHeight="1" spans="1:19">
      <c r="A9" s="229" t="s">
        <v>72</v>
      </c>
      <c r="B9" s="230" t="s">
        <v>73</v>
      </c>
      <c r="C9" s="231">
        <v>6095432.5</v>
      </c>
      <c r="D9" s="231">
        <v>6095432.5</v>
      </c>
      <c r="E9" s="232">
        <v>6095432.5</v>
      </c>
      <c r="F9" s="232"/>
      <c r="G9" s="232"/>
      <c r="H9" s="232"/>
      <c r="I9" s="232"/>
      <c r="J9" s="232"/>
      <c r="K9" s="232"/>
      <c r="L9" s="232"/>
      <c r="M9" s="232"/>
      <c r="N9" s="232"/>
      <c r="O9" s="239"/>
      <c r="P9" s="239"/>
      <c r="Q9" s="239"/>
      <c r="R9" s="239"/>
      <c r="S9" s="239"/>
    </row>
    <row r="10" s="1" customFormat="1" ht="22.5" customHeight="1" spans="1:19">
      <c r="A10" s="233" t="s">
        <v>58</v>
      </c>
      <c r="B10" s="234"/>
      <c r="C10" s="232">
        <v>6095432.5</v>
      </c>
      <c r="D10" s="232">
        <v>6095432.5</v>
      </c>
      <c r="E10" s="232">
        <v>6095432.5</v>
      </c>
      <c r="F10" s="232"/>
      <c r="G10" s="232"/>
      <c r="H10" s="232"/>
      <c r="I10" s="232"/>
      <c r="J10" s="232"/>
      <c r="K10" s="232"/>
      <c r="L10" s="232"/>
      <c r="M10" s="232"/>
      <c r="N10" s="232"/>
      <c r="O10" s="239"/>
      <c r="P10" s="239"/>
      <c r="Q10" s="239"/>
      <c r="R10" s="239"/>
      <c r="S10" s="239"/>
    </row>
  </sheetData>
  <mergeCells count="19">
    <mergeCell ref="R2:S2"/>
    <mergeCell ref="A3:S3"/>
    <mergeCell ref="A4:D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workbookViewId="0">
      <pane ySplit="1" topLeftCell="A2" activePane="bottomLeft" state="frozen"/>
      <selection/>
      <selection pane="bottomLeft" activeCell="B11" sqref="B11"/>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2"/>
      <c r="B1" s="2"/>
      <c r="C1" s="2"/>
      <c r="D1" s="2"/>
      <c r="E1" s="2"/>
      <c r="F1" s="2"/>
      <c r="G1" s="2"/>
      <c r="H1" s="2"/>
      <c r="I1" s="2"/>
      <c r="J1" s="2"/>
      <c r="K1" s="2"/>
      <c r="L1" s="2"/>
      <c r="M1" s="2"/>
      <c r="N1" s="2"/>
      <c r="O1" s="2"/>
    </row>
    <row r="2" ht="15.75" customHeight="1" spans="15:15">
      <c r="O2" s="66" t="s">
        <v>74</v>
      </c>
    </row>
    <row r="3" ht="28.5" customHeight="1" spans="1:15">
      <c r="A3" s="28" t="s">
        <v>75</v>
      </c>
      <c r="B3" s="28"/>
      <c r="C3" s="28"/>
      <c r="D3" s="28"/>
      <c r="E3" s="28"/>
      <c r="F3" s="28"/>
      <c r="G3" s="28"/>
      <c r="H3" s="28"/>
      <c r="I3" s="28"/>
      <c r="J3" s="28"/>
      <c r="K3" s="28"/>
      <c r="L3" s="28"/>
      <c r="M3" s="28"/>
      <c r="N3" s="28"/>
      <c r="O3" s="28"/>
    </row>
    <row r="4" s="1" customFormat="1" ht="24" customHeight="1" spans="1:15">
      <c r="A4" s="210" t="str">
        <f>"单位名称："&amp;"纳帕海省级自然保护区管护局"</f>
        <v>单位名称：纳帕海省级自然保护区管护局</v>
      </c>
      <c r="B4" s="211"/>
      <c r="C4" s="212"/>
      <c r="D4" s="213"/>
      <c r="E4" s="212"/>
      <c r="F4" s="212"/>
      <c r="G4" s="212"/>
      <c r="H4" s="213"/>
      <c r="I4" s="212"/>
      <c r="J4" s="213"/>
      <c r="K4" s="212"/>
      <c r="L4" s="212"/>
      <c r="M4" s="215"/>
      <c r="N4" s="215"/>
      <c r="O4" s="126" t="s">
        <v>2</v>
      </c>
    </row>
    <row r="5" s="1" customFormat="1" ht="19.5" customHeight="1" spans="1:15">
      <c r="A5" s="10" t="s">
        <v>76</v>
      </c>
      <c r="B5" s="10" t="s">
        <v>77</v>
      </c>
      <c r="C5" s="10" t="s">
        <v>58</v>
      </c>
      <c r="D5" s="12" t="s">
        <v>61</v>
      </c>
      <c r="E5" s="111"/>
      <c r="F5" s="167"/>
      <c r="G5" s="10" t="s">
        <v>62</v>
      </c>
      <c r="H5" s="10" t="s">
        <v>63</v>
      </c>
      <c r="I5" s="10" t="s">
        <v>78</v>
      </c>
      <c r="J5" s="12" t="s">
        <v>79</v>
      </c>
      <c r="K5" s="13"/>
      <c r="L5" s="13"/>
      <c r="M5" s="13"/>
      <c r="N5" s="13"/>
      <c r="O5" s="14"/>
    </row>
    <row r="6" s="1" customFormat="1" ht="33.75" customHeight="1" spans="1:15">
      <c r="A6" s="18"/>
      <c r="B6" s="18"/>
      <c r="C6" s="18"/>
      <c r="D6" s="190" t="s">
        <v>60</v>
      </c>
      <c r="E6" s="116" t="s">
        <v>80</v>
      </c>
      <c r="F6" s="116" t="s">
        <v>81</v>
      </c>
      <c r="G6" s="18"/>
      <c r="H6" s="18"/>
      <c r="I6" s="18"/>
      <c r="J6" s="190" t="s">
        <v>60</v>
      </c>
      <c r="K6" s="48" t="s">
        <v>82</v>
      </c>
      <c r="L6" s="48" t="s">
        <v>83</v>
      </c>
      <c r="M6" s="48" t="s">
        <v>84</v>
      </c>
      <c r="N6" s="48" t="s">
        <v>85</v>
      </c>
      <c r="O6" s="48" t="s">
        <v>86</v>
      </c>
    </row>
    <row r="7" s="1" customFormat="1" ht="20.25" customHeight="1" spans="1:15">
      <c r="A7" s="143">
        <v>1</v>
      </c>
      <c r="B7" s="143">
        <v>2</v>
      </c>
      <c r="C7" s="190">
        <v>3</v>
      </c>
      <c r="D7" s="190">
        <v>4</v>
      </c>
      <c r="E7" s="190">
        <v>5</v>
      </c>
      <c r="F7" s="190">
        <v>6</v>
      </c>
      <c r="G7" s="190">
        <v>7</v>
      </c>
      <c r="H7" s="190">
        <v>8</v>
      </c>
      <c r="I7" s="190">
        <v>9</v>
      </c>
      <c r="J7" s="190">
        <v>10</v>
      </c>
      <c r="K7" s="190">
        <v>11</v>
      </c>
      <c r="L7" s="190">
        <v>12</v>
      </c>
      <c r="M7" s="190">
        <v>13</v>
      </c>
      <c r="N7" s="190">
        <v>14</v>
      </c>
      <c r="O7" s="190">
        <v>15</v>
      </c>
    </row>
    <row r="8" s="1" customFormat="1" ht="22.5" customHeight="1" spans="1:15">
      <c r="A8" s="200" t="s">
        <v>87</v>
      </c>
      <c r="B8" s="200" t="s">
        <v>88</v>
      </c>
      <c r="C8" s="158">
        <v>513474.72</v>
      </c>
      <c r="D8" s="158">
        <v>513474.72</v>
      </c>
      <c r="E8" s="158">
        <v>513474.72</v>
      </c>
      <c r="F8" s="158"/>
      <c r="G8" s="158"/>
      <c r="H8" s="158"/>
      <c r="I8" s="158"/>
      <c r="J8" s="158"/>
      <c r="K8" s="158"/>
      <c r="L8" s="158"/>
      <c r="M8" s="158"/>
      <c r="N8" s="158"/>
      <c r="O8" s="158"/>
    </row>
    <row r="9" s="1" customFormat="1" ht="22.5" customHeight="1" spans="1:15">
      <c r="A9" s="200" t="s">
        <v>89</v>
      </c>
      <c r="B9" s="200" t="str">
        <f>"  "&amp;"行政事业单位养老支出"</f>
        <v>  行政事业单位养老支出</v>
      </c>
      <c r="C9" s="158">
        <v>513474.72</v>
      </c>
      <c r="D9" s="158">
        <v>513474.72</v>
      </c>
      <c r="E9" s="158">
        <v>513474.72</v>
      </c>
      <c r="F9" s="158"/>
      <c r="G9" s="158"/>
      <c r="H9" s="158"/>
      <c r="I9" s="158"/>
      <c r="J9" s="158"/>
      <c r="K9" s="158"/>
      <c r="L9" s="158"/>
      <c r="M9" s="158"/>
      <c r="N9" s="158"/>
      <c r="O9" s="158"/>
    </row>
    <row r="10" s="1" customFormat="1" ht="22.5" customHeight="1" spans="1:15">
      <c r="A10" s="200" t="s">
        <v>90</v>
      </c>
      <c r="B10" s="200" t="str">
        <f>"    "&amp;"机关事业单位基本养老保险缴费支出"</f>
        <v>    机关事业单位基本养老保险缴费支出</v>
      </c>
      <c r="C10" s="158">
        <v>512274.72</v>
      </c>
      <c r="D10" s="158">
        <v>512274.72</v>
      </c>
      <c r="E10" s="158">
        <v>512274.72</v>
      </c>
      <c r="F10" s="158"/>
      <c r="G10" s="158"/>
      <c r="H10" s="158"/>
      <c r="I10" s="158"/>
      <c r="J10" s="158"/>
      <c r="K10" s="158"/>
      <c r="L10" s="158"/>
      <c r="M10" s="158"/>
      <c r="N10" s="158"/>
      <c r="O10" s="158"/>
    </row>
    <row r="11" s="1" customFormat="1" ht="22.5" customHeight="1" spans="1:15">
      <c r="A11" s="200" t="s">
        <v>91</v>
      </c>
      <c r="B11" s="200" t="str">
        <f>"    "&amp;"机关事业单位职业年金缴费支出"</f>
        <v>    机关事业单位职业年金缴费支出</v>
      </c>
      <c r="C11" s="158"/>
      <c r="D11" s="158"/>
      <c r="E11" s="158"/>
      <c r="F11" s="158"/>
      <c r="G11" s="158"/>
      <c r="H11" s="158"/>
      <c r="I11" s="158"/>
      <c r="J11" s="158"/>
      <c r="K11" s="158"/>
      <c r="L11" s="158"/>
      <c r="M11" s="158"/>
      <c r="N11" s="158"/>
      <c r="O11" s="158"/>
    </row>
    <row r="12" s="1" customFormat="1" ht="22.5" customHeight="1" spans="1:15">
      <c r="A12" s="200" t="s">
        <v>92</v>
      </c>
      <c r="B12" s="200" t="str">
        <f>"    "&amp;"其他行政事业单位养老支出"</f>
        <v>    其他行政事业单位养老支出</v>
      </c>
      <c r="C12" s="158">
        <v>1200</v>
      </c>
      <c r="D12" s="158">
        <v>1200</v>
      </c>
      <c r="E12" s="158">
        <v>1200</v>
      </c>
      <c r="F12" s="158"/>
      <c r="G12" s="158"/>
      <c r="H12" s="158"/>
      <c r="I12" s="158"/>
      <c r="J12" s="158"/>
      <c r="K12" s="158"/>
      <c r="L12" s="158"/>
      <c r="M12" s="158"/>
      <c r="N12" s="158"/>
      <c r="O12" s="158"/>
    </row>
    <row r="13" s="1" customFormat="1" ht="22.5" customHeight="1" spans="1:15">
      <c r="A13" s="200" t="s">
        <v>93</v>
      </c>
      <c r="B13" s="200" t="s">
        <v>94</v>
      </c>
      <c r="C13" s="158">
        <v>371700.47</v>
      </c>
      <c r="D13" s="158">
        <v>371700.47</v>
      </c>
      <c r="E13" s="158">
        <v>371700.47</v>
      </c>
      <c r="F13" s="158"/>
      <c r="G13" s="158"/>
      <c r="H13" s="158"/>
      <c r="I13" s="158"/>
      <c r="J13" s="158"/>
      <c r="K13" s="158"/>
      <c r="L13" s="158"/>
      <c r="M13" s="158"/>
      <c r="N13" s="158"/>
      <c r="O13" s="158"/>
    </row>
    <row r="14" s="1" customFormat="1" ht="22.5" customHeight="1" spans="1:15">
      <c r="A14" s="200" t="s">
        <v>95</v>
      </c>
      <c r="B14" s="200" t="str">
        <f>"  "&amp;"行政事业单位医疗"</f>
        <v>  行政事业单位医疗</v>
      </c>
      <c r="C14" s="158">
        <v>371700.47</v>
      </c>
      <c r="D14" s="158">
        <v>371700.47</v>
      </c>
      <c r="E14" s="158">
        <v>371700.47</v>
      </c>
      <c r="F14" s="158"/>
      <c r="G14" s="158"/>
      <c r="H14" s="158"/>
      <c r="I14" s="158"/>
      <c r="J14" s="158"/>
      <c r="K14" s="158"/>
      <c r="L14" s="158"/>
      <c r="M14" s="158"/>
      <c r="N14" s="158"/>
      <c r="O14" s="158"/>
    </row>
    <row r="15" s="1" customFormat="1" ht="22.5" customHeight="1" spans="1:15">
      <c r="A15" s="200" t="s">
        <v>96</v>
      </c>
      <c r="B15" s="200" t="str">
        <f>"    "&amp;"行政单位医疗"</f>
        <v>    行政单位医疗</v>
      </c>
      <c r="C15" s="158"/>
      <c r="D15" s="158"/>
      <c r="E15" s="158"/>
      <c r="F15" s="158"/>
      <c r="G15" s="158"/>
      <c r="H15" s="158"/>
      <c r="I15" s="158"/>
      <c r="J15" s="158"/>
      <c r="K15" s="158"/>
      <c r="L15" s="158"/>
      <c r="M15" s="158"/>
      <c r="N15" s="158"/>
      <c r="O15" s="158"/>
    </row>
    <row r="16" s="1" customFormat="1" ht="22.5" customHeight="1" spans="1:15">
      <c r="A16" s="200" t="s">
        <v>97</v>
      </c>
      <c r="B16" s="200" t="str">
        <f>"    "&amp;"事业单位医疗"</f>
        <v>    事业单位医疗</v>
      </c>
      <c r="C16" s="158">
        <v>234997.2</v>
      </c>
      <c r="D16" s="158">
        <v>234997.2</v>
      </c>
      <c r="E16" s="158">
        <v>234997.2</v>
      </c>
      <c r="F16" s="158"/>
      <c r="G16" s="158"/>
      <c r="H16" s="158"/>
      <c r="I16" s="158"/>
      <c r="J16" s="158"/>
      <c r="K16" s="158"/>
      <c r="L16" s="158"/>
      <c r="M16" s="158"/>
      <c r="N16" s="158"/>
      <c r="O16" s="158"/>
    </row>
    <row r="17" s="1" customFormat="1" ht="22.5" customHeight="1" spans="1:15">
      <c r="A17" s="200" t="s">
        <v>98</v>
      </c>
      <c r="B17" s="200" t="str">
        <f>"    "&amp;"公务员医疗补助"</f>
        <v>    公务员医疗补助</v>
      </c>
      <c r="C17" s="158">
        <v>125331.84</v>
      </c>
      <c r="D17" s="158">
        <v>125331.84</v>
      </c>
      <c r="E17" s="158">
        <v>125331.84</v>
      </c>
      <c r="F17" s="158"/>
      <c r="G17" s="158"/>
      <c r="H17" s="158"/>
      <c r="I17" s="158"/>
      <c r="J17" s="158"/>
      <c r="K17" s="158"/>
      <c r="L17" s="158"/>
      <c r="M17" s="158"/>
      <c r="N17" s="158"/>
      <c r="O17" s="158"/>
    </row>
    <row r="18" s="1" customFormat="1" ht="22.5" customHeight="1" spans="1:15">
      <c r="A18" s="200" t="s">
        <v>99</v>
      </c>
      <c r="B18" s="200" t="str">
        <f>"    "&amp;"其他行政事业单位医疗支出"</f>
        <v>    其他行政事业单位医疗支出</v>
      </c>
      <c r="C18" s="158">
        <v>11371.43</v>
      </c>
      <c r="D18" s="158">
        <v>11371.43</v>
      </c>
      <c r="E18" s="158">
        <v>11371.43</v>
      </c>
      <c r="F18" s="158"/>
      <c r="G18" s="158"/>
      <c r="H18" s="158"/>
      <c r="I18" s="158"/>
      <c r="J18" s="158"/>
      <c r="K18" s="158"/>
      <c r="L18" s="158"/>
      <c r="M18" s="158"/>
      <c r="N18" s="158"/>
      <c r="O18" s="158"/>
    </row>
    <row r="19" s="1" customFormat="1" ht="22.5" customHeight="1" spans="1:15">
      <c r="A19" s="200" t="s">
        <v>100</v>
      </c>
      <c r="B19" s="200" t="s">
        <v>101</v>
      </c>
      <c r="C19" s="158">
        <v>380000</v>
      </c>
      <c r="D19" s="158">
        <v>380000</v>
      </c>
      <c r="E19" s="158"/>
      <c r="F19" s="158">
        <v>380000</v>
      </c>
      <c r="G19" s="158"/>
      <c r="H19" s="158"/>
      <c r="I19" s="158"/>
      <c r="J19" s="158"/>
      <c r="K19" s="158"/>
      <c r="L19" s="158"/>
      <c r="M19" s="158"/>
      <c r="N19" s="158"/>
      <c r="O19" s="158"/>
    </row>
    <row r="20" s="1" customFormat="1" ht="22.5" customHeight="1" spans="1:15">
      <c r="A20" s="200" t="s">
        <v>102</v>
      </c>
      <c r="B20" s="200" t="str">
        <f>"  "&amp;"自然生态保护"</f>
        <v>  自然生态保护</v>
      </c>
      <c r="C20" s="158">
        <v>380000</v>
      </c>
      <c r="D20" s="158">
        <v>380000</v>
      </c>
      <c r="E20" s="158"/>
      <c r="F20" s="158">
        <v>380000</v>
      </c>
      <c r="G20" s="158"/>
      <c r="H20" s="158"/>
      <c r="I20" s="158"/>
      <c r="J20" s="158"/>
      <c r="K20" s="158"/>
      <c r="L20" s="158"/>
      <c r="M20" s="158"/>
      <c r="N20" s="158"/>
      <c r="O20" s="158"/>
    </row>
    <row r="21" s="1" customFormat="1" ht="22.5" customHeight="1" spans="1:15">
      <c r="A21" s="200" t="s">
        <v>103</v>
      </c>
      <c r="B21" s="200" t="str">
        <f>"    "&amp;"生态保护"</f>
        <v>    生态保护</v>
      </c>
      <c r="C21" s="158">
        <v>290000</v>
      </c>
      <c r="D21" s="158">
        <v>290000</v>
      </c>
      <c r="E21" s="158"/>
      <c r="F21" s="158">
        <v>290000</v>
      </c>
      <c r="G21" s="158"/>
      <c r="H21" s="158"/>
      <c r="I21" s="158"/>
      <c r="J21" s="158"/>
      <c r="K21" s="158"/>
      <c r="L21" s="158"/>
      <c r="M21" s="158"/>
      <c r="N21" s="158"/>
      <c r="O21" s="158"/>
    </row>
    <row r="22" s="1" customFormat="1" ht="22.5" customHeight="1" spans="1:15">
      <c r="A22" s="200" t="s">
        <v>104</v>
      </c>
      <c r="B22" s="200" t="str">
        <f>"    "&amp;"自然保护地"</f>
        <v>    自然保护地</v>
      </c>
      <c r="C22" s="158">
        <v>90000</v>
      </c>
      <c r="D22" s="158">
        <v>90000</v>
      </c>
      <c r="E22" s="158"/>
      <c r="F22" s="158">
        <v>90000</v>
      </c>
      <c r="G22" s="158"/>
      <c r="H22" s="158"/>
      <c r="I22" s="158"/>
      <c r="J22" s="158"/>
      <c r="K22" s="158"/>
      <c r="L22" s="158"/>
      <c r="M22" s="158"/>
      <c r="N22" s="158"/>
      <c r="O22" s="158"/>
    </row>
    <row r="23" s="1" customFormat="1" ht="22.5" customHeight="1" spans="1:15">
      <c r="A23" s="200" t="s">
        <v>105</v>
      </c>
      <c r="B23" s="200" t="s">
        <v>106</v>
      </c>
      <c r="C23" s="158">
        <v>4427571.27</v>
      </c>
      <c r="D23" s="158">
        <v>4427571.27</v>
      </c>
      <c r="E23" s="158">
        <v>3867571.27</v>
      </c>
      <c r="F23" s="158">
        <v>560000</v>
      </c>
      <c r="G23" s="158"/>
      <c r="H23" s="158"/>
      <c r="I23" s="158"/>
      <c r="J23" s="158"/>
      <c r="K23" s="158"/>
      <c r="L23" s="158"/>
      <c r="M23" s="158"/>
      <c r="N23" s="158"/>
      <c r="O23" s="158"/>
    </row>
    <row r="24" s="1" customFormat="1" ht="22.5" customHeight="1" spans="1:15">
      <c r="A24" s="200" t="s">
        <v>107</v>
      </c>
      <c r="B24" s="200" t="str">
        <f>"  "&amp;"林业和草原"</f>
        <v>  林业和草原</v>
      </c>
      <c r="C24" s="158">
        <v>4427571.27</v>
      </c>
      <c r="D24" s="158">
        <v>4427571.27</v>
      </c>
      <c r="E24" s="158">
        <v>3867571.27</v>
      </c>
      <c r="F24" s="158">
        <v>560000</v>
      </c>
      <c r="G24" s="158"/>
      <c r="H24" s="158"/>
      <c r="I24" s="158"/>
      <c r="J24" s="158"/>
      <c r="K24" s="158"/>
      <c r="L24" s="158"/>
      <c r="M24" s="158"/>
      <c r="N24" s="158"/>
      <c r="O24" s="158"/>
    </row>
    <row r="25" s="1" customFormat="1" ht="22.5" customHeight="1" spans="1:15">
      <c r="A25" s="200" t="s">
        <v>108</v>
      </c>
      <c r="B25" s="200" t="str">
        <f>"    "&amp;"事业机构"</f>
        <v>    事业机构</v>
      </c>
      <c r="C25" s="158">
        <v>3867571.27</v>
      </c>
      <c r="D25" s="158">
        <v>3867571.27</v>
      </c>
      <c r="E25" s="158">
        <v>3867571.27</v>
      </c>
      <c r="F25" s="158"/>
      <c r="G25" s="158"/>
      <c r="H25" s="158"/>
      <c r="I25" s="158"/>
      <c r="J25" s="158"/>
      <c r="K25" s="158"/>
      <c r="L25" s="158"/>
      <c r="M25" s="158"/>
      <c r="N25" s="158"/>
      <c r="O25" s="158"/>
    </row>
    <row r="26" s="1" customFormat="1" ht="22.5" customHeight="1" spans="1:15">
      <c r="A26" s="200" t="s">
        <v>109</v>
      </c>
      <c r="B26" s="200" t="str">
        <f>"    "&amp;"动植物保护"</f>
        <v>    动植物保护</v>
      </c>
      <c r="C26" s="158">
        <v>38000</v>
      </c>
      <c r="D26" s="158">
        <v>38000</v>
      </c>
      <c r="E26" s="158"/>
      <c r="F26" s="158">
        <v>38000</v>
      </c>
      <c r="G26" s="158"/>
      <c r="H26" s="158"/>
      <c r="I26" s="158"/>
      <c r="J26" s="158"/>
      <c r="K26" s="158"/>
      <c r="L26" s="158"/>
      <c r="M26" s="158"/>
      <c r="N26" s="158"/>
      <c r="O26" s="158"/>
    </row>
    <row r="27" s="1" customFormat="1" ht="22.5" customHeight="1" spans="1:15">
      <c r="A27" s="200" t="s">
        <v>110</v>
      </c>
      <c r="B27" s="200" t="str">
        <f>"    "&amp;"湿地保护"</f>
        <v>    湿地保护</v>
      </c>
      <c r="C27" s="158">
        <v>480000</v>
      </c>
      <c r="D27" s="158">
        <v>480000</v>
      </c>
      <c r="E27" s="158"/>
      <c r="F27" s="158">
        <v>480000</v>
      </c>
      <c r="G27" s="158"/>
      <c r="H27" s="158"/>
      <c r="I27" s="158"/>
      <c r="J27" s="158"/>
      <c r="K27" s="158"/>
      <c r="L27" s="158"/>
      <c r="M27" s="158"/>
      <c r="N27" s="158"/>
      <c r="O27" s="158"/>
    </row>
    <row r="28" s="1" customFormat="1" ht="22.5" customHeight="1" spans="1:15">
      <c r="A28" s="200" t="s">
        <v>111</v>
      </c>
      <c r="B28" s="200" t="str">
        <f>"    "&amp;"林业草原防灾减灾"</f>
        <v>    林业草原防灾减灾</v>
      </c>
      <c r="C28" s="158">
        <v>42000</v>
      </c>
      <c r="D28" s="158">
        <v>42000</v>
      </c>
      <c r="E28" s="158"/>
      <c r="F28" s="158">
        <v>42000</v>
      </c>
      <c r="G28" s="158"/>
      <c r="H28" s="158"/>
      <c r="I28" s="158"/>
      <c r="J28" s="158"/>
      <c r="K28" s="158"/>
      <c r="L28" s="158"/>
      <c r="M28" s="158"/>
      <c r="N28" s="158"/>
      <c r="O28" s="158"/>
    </row>
    <row r="29" s="1" customFormat="1" ht="22.5" customHeight="1" spans="1:15">
      <c r="A29" s="200" t="s">
        <v>112</v>
      </c>
      <c r="B29" s="200" t="s">
        <v>113</v>
      </c>
      <c r="C29" s="158">
        <v>402686.04</v>
      </c>
      <c r="D29" s="158">
        <v>402686.04</v>
      </c>
      <c r="E29" s="158">
        <v>402686.04</v>
      </c>
      <c r="F29" s="158"/>
      <c r="G29" s="158"/>
      <c r="H29" s="158"/>
      <c r="I29" s="158"/>
      <c r="J29" s="158"/>
      <c r="K29" s="158"/>
      <c r="L29" s="158"/>
      <c r="M29" s="158"/>
      <c r="N29" s="158"/>
      <c r="O29" s="158"/>
    </row>
    <row r="30" s="1" customFormat="1" ht="22.5" customHeight="1" spans="1:15">
      <c r="A30" s="200" t="s">
        <v>114</v>
      </c>
      <c r="B30" s="200" t="str">
        <f>"  "&amp;"住房改革支出"</f>
        <v>  住房改革支出</v>
      </c>
      <c r="C30" s="158">
        <v>402686.04</v>
      </c>
      <c r="D30" s="158">
        <v>402686.04</v>
      </c>
      <c r="E30" s="158">
        <v>402686.04</v>
      </c>
      <c r="F30" s="158"/>
      <c r="G30" s="158"/>
      <c r="H30" s="158"/>
      <c r="I30" s="158"/>
      <c r="J30" s="158"/>
      <c r="K30" s="158"/>
      <c r="L30" s="158"/>
      <c r="M30" s="158"/>
      <c r="N30" s="158"/>
      <c r="O30" s="158"/>
    </row>
    <row r="31" s="1" customFormat="1" ht="22.5" customHeight="1" spans="1:15">
      <c r="A31" s="200" t="s">
        <v>115</v>
      </c>
      <c r="B31" s="200" t="str">
        <f>"    "&amp;"住房公积金"</f>
        <v>    住房公积金</v>
      </c>
      <c r="C31" s="158">
        <v>402686.04</v>
      </c>
      <c r="D31" s="158">
        <v>402686.04</v>
      </c>
      <c r="E31" s="158">
        <v>402686.04</v>
      </c>
      <c r="F31" s="158"/>
      <c r="G31" s="158"/>
      <c r="H31" s="158"/>
      <c r="I31" s="158"/>
      <c r="J31" s="158"/>
      <c r="K31" s="158"/>
      <c r="L31" s="158"/>
      <c r="M31" s="158"/>
      <c r="N31" s="158"/>
      <c r="O31" s="158"/>
    </row>
    <row r="32" s="1" customFormat="1" ht="22.5" customHeight="1" spans="1:15">
      <c r="A32" s="34" t="s">
        <v>116</v>
      </c>
      <c r="B32" s="214"/>
      <c r="C32" s="117">
        <v>6095432.5</v>
      </c>
      <c r="D32" s="158">
        <v>6095432.5</v>
      </c>
      <c r="E32" s="117">
        <v>5155432.5</v>
      </c>
      <c r="F32" s="117">
        <v>940000</v>
      </c>
      <c r="G32" s="117"/>
      <c r="H32" s="158"/>
      <c r="I32" s="117"/>
      <c r="J32" s="158"/>
      <c r="K32" s="117"/>
      <c r="L32" s="117"/>
      <c r="M32" s="117"/>
      <c r="N32" s="117"/>
      <c r="O32" s="117"/>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4" activePane="bottomLeft" state="frozen"/>
      <selection/>
      <selection pane="bottomLeft" activeCell="C40" sqref="C4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25" t="s">
        <v>117</v>
      </c>
    </row>
    <row r="3" ht="31.5" customHeight="1" spans="1:4">
      <c r="A3" s="56" t="s">
        <v>118</v>
      </c>
      <c r="B3" s="198"/>
      <c r="C3" s="198"/>
      <c r="D3" s="198"/>
    </row>
    <row r="4" s="1" customFormat="1" ht="24" customHeight="1" spans="1:4">
      <c r="A4" s="6" t="str">
        <f>"单位名称："&amp;"纳帕海省级自然保护区管护局"</f>
        <v>单位名称：纳帕海省级自然保护区管护局</v>
      </c>
      <c r="B4" s="199"/>
      <c r="C4" s="199"/>
      <c r="D4" s="126" t="s">
        <v>2</v>
      </c>
    </row>
    <row r="5" s="1" customFormat="1" ht="19.5" customHeight="1" spans="1:4">
      <c r="A5" s="12" t="s">
        <v>3</v>
      </c>
      <c r="B5" s="14"/>
      <c r="C5" s="12" t="s">
        <v>4</v>
      </c>
      <c r="D5" s="14"/>
    </row>
    <row r="6" s="1" customFormat="1" ht="21.75" customHeight="1" spans="1:4">
      <c r="A6" s="29" t="s">
        <v>5</v>
      </c>
      <c r="B6" s="129" t="s">
        <v>6</v>
      </c>
      <c r="C6" s="29" t="s">
        <v>119</v>
      </c>
      <c r="D6" s="129" t="s">
        <v>6</v>
      </c>
    </row>
    <row r="7" s="1" customFormat="1" ht="17.25" customHeight="1" spans="1:4">
      <c r="A7" s="31"/>
      <c r="B7" s="18"/>
      <c r="C7" s="31"/>
      <c r="D7" s="18"/>
    </row>
    <row r="8" s="1" customFormat="1" ht="22.5" customHeight="1" spans="1:4">
      <c r="A8" s="200" t="s">
        <v>120</v>
      </c>
      <c r="B8" s="201">
        <v>6095432.5</v>
      </c>
      <c r="C8" s="202" t="s">
        <v>121</v>
      </c>
      <c r="D8" s="117">
        <v>6095432.5</v>
      </c>
    </row>
    <row r="9" s="1" customFormat="1" ht="22.5" customHeight="1" spans="1:4">
      <c r="A9" s="203" t="s">
        <v>122</v>
      </c>
      <c r="B9" s="201">
        <v>6095432.5</v>
      </c>
      <c r="C9" s="202" t="s">
        <v>123</v>
      </c>
      <c r="D9" s="117"/>
    </row>
    <row r="10" s="1" customFormat="1" ht="22.5" customHeight="1" spans="1:4">
      <c r="A10" s="203" t="s">
        <v>124</v>
      </c>
      <c r="B10" s="204"/>
      <c r="C10" s="202" t="s">
        <v>125</v>
      </c>
      <c r="D10" s="117"/>
    </row>
    <row r="11" s="1" customFormat="1" ht="22.5" customHeight="1" spans="1:4">
      <c r="A11" s="203" t="s">
        <v>126</v>
      </c>
      <c r="B11" s="204"/>
      <c r="C11" s="202" t="s">
        <v>127</v>
      </c>
      <c r="D11" s="117"/>
    </row>
    <row r="12" s="1" customFormat="1" ht="22.5" customHeight="1" spans="1:4">
      <c r="A12" s="203" t="s">
        <v>128</v>
      </c>
      <c r="B12" s="200"/>
      <c r="C12" s="202" t="s">
        <v>129</v>
      </c>
      <c r="D12" s="117"/>
    </row>
    <row r="13" s="1" customFormat="1" ht="22.5" customHeight="1" spans="1:4">
      <c r="A13" s="203" t="s">
        <v>122</v>
      </c>
      <c r="B13" s="200"/>
      <c r="C13" s="202" t="s">
        <v>130</v>
      </c>
      <c r="D13" s="117"/>
    </row>
    <row r="14" s="1" customFormat="1" ht="22.5" customHeight="1" spans="1:4">
      <c r="A14" s="203" t="s">
        <v>124</v>
      </c>
      <c r="B14" s="203"/>
      <c r="C14" s="202" t="s">
        <v>131</v>
      </c>
      <c r="D14" s="117"/>
    </row>
    <row r="15" s="1" customFormat="1" ht="22.5" customHeight="1" spans="1:4">
      <c r="A15" s="203" t="s">
        <v>126</v>
      </c>
      <c r="B15" s="203"/>
      <c r="C15" s="202" t="s">
        <v>132</v>
      </c>
      <c r="D15" s="117"/>
    </row>
    <row r="16" s="1" customFormat="1" ht="22.5" customHeight="1" spans="1:4">
      <c r="A16" s="203"/>
      <c r="B16" s="203"/>
      <c r="C16" s="202" t="s">
        <v>133</v>
      </c>
      <c r="D16" s="117">
        <v>513474.72</v>
      </c>
    </row>
    <row r="17" s="1" customFormat="1" ht="22.5" customHeight="1" spans="1:4">
      <c r="A17" s="203"/>
      <c r="B17" s="200"/>
      <c r="C17" s="202" t="s">
        <v>134</v>
      </c>
      <c r="D17" s="117">
        <v>371700.47</v>
      </c>
    </row>
    <row r="18" s="1" customFormat="1" ht="22.5" customHeight="1" spans="1:4">
      <c r="A18" s="205"/>
      <c r="B18" s="206"/>
      <c r="C18" s="202" t="s">
        <v>135</v>
      </c>
      <c r="D18" s="117">
        <v>380000</v>
      </c>
    </row>
    <row r="19" s="1" customFormat="1" ht="22.5" customHeight="1" spans="1:4">
      <c r="A19" s="205"/>
      <c r="B19" s="206"/>
      <c r="C19" s="202" t="s">
        <v>136</v>
      </c>
      <c r="D19" s="117"/>
    </row>
    <row r="20" s="1" customFormat="1" ht="22.5" customHeight="1" spans="1:4">
      <c r="A20" s="146"/>
      <c r="B20" s="146"/>
      <c r="C20" s="202" t="s">
        <v>137</v>
      </c>
      <c r="D20" s="117">
        <v>4427571.27</v>
      </c>
    </row>
    <row r="21" s="1" customFormat="1" ht="22.5" customHeight="1" spans="1:4">
      <c r="A21" s="146"/>
      <c r="B21" s="146"/>
      <c r="C21" s="202" t="s">
        <v>138</v>
      </c>
      <c r="D21" s="117"/>
    </row>
    <row r="22" s="1" customFormat="1" ht="22.5" customHeight="1" spans="1:4">
      <c r="A22" s="146"/>
      <c r="B22" s="146"/>
      <c r="C22" s="202" t="s">
        <v>139</v>
      </c>
      <c r="D22" s="117"/>
    </row>
    <row r="23" s="1" customFormat="1" ht="22.5" customHeight="1" spans="1:4">
      <c r="A23" s="146"/>
      <c r="B23" s="146"/>
      <c r="C23" s="202" t="s">
        <v>140</v>
      </c>
      <c r="D23" s="117"/>
    </row>
    <row r="24" s="1" customFormat="1" ht="22.5" customHeight="1" spans="1:4">
      <c r="A24" s="146"/>
      <c r="B24" s="146"/>
      <c r="C24" s="202" t="s">
        <v>141</v>
      </c>
      <c r="D24" s="117"/>
    </row>
    <row r="25" s="1" customFormat="1" ht="22.5" customHeight="1" spans="1:4">
      <c r="A25" s="146"/>
      <c r="B25" s="146"/>
      <c r="C25" s="202" t="s">
        <v>142</v>
      </c>
      <c r="D25" s="117"/>
    </row>
    <row r="26" s="1" customFormat="1" ht="22.5" customHeight="1" spans="1:4">
      <c r="A26" s="146"/>
      <c r="B26" s="146"/>
      <c r="C26" s="202" t="s">
        <v>143</v>
      </c>
      <c r="D26" s="117"/>
    </row>
    <row r="27" s="1" customFormat="1" ht="22.5" customHeight="1" spans="1:4">
      <c r="A27" s="146"/>
      <c r="B27" s="146"/>
      <c r="C27" s="202" t="s">
        <v>144</v>
      </c>
      <c r="D27" s="117">
        <v>402686.04</v>
      </c>
    </row>
    <row r="28" s="1" customFormat="1" ht="22.5" customHeight="1" spans="1:4">
      <c r="A28" s="146"/>
      <c r="B28" s="146"/>
      <c r="C28" s="202" t="s">
        <v>145</v>
      </c>
      <c r="D28" s="117"/>
    </row>
    <row r="29" s="1" customFormat="1" ht="22.5" customHeight="1" spans="1:4">
      <c r="A29" s="146"/>
      <c r="B29" s="146"/>
      <c r="C29" s="202" t="s">
        <v>146</v>
      </c>
      <c r="D29" s="117"/>
    </row>
    <row r="30" s="1" customFormat="1" ht="22.5" customHeight="1" spans="1:4">
      <c r="A30" s="146"/>
      <c r="B30" s="146"/>
      <c r="C30" s="202" t="s">
        <v>147</v>
      </c>
      <c r="D30" s="117"/>
    </row>
    <row r="31" s="1" customFormat="1" ht="22.5" customHeight="1" spans="1:4">
      <c r="A31" s="146"/>
      <c r="B31" s="146"/>
      <c r="C31" s="202" t="s">
        <v>148</v>
      </c>
      <c r="D31" s="117"/>
    </row>
    <row r="32" s="1" customFormat="1" ht="22.5" customHeight="1" spans="1:4">
      <c r="A32" s="207"/>
      <c r="B32" s="206"/>
      <c r="C32" s="202" t="s">
        <v>149</v>
      </c>
      <c r="D32" s="117"/>
    </row>
    <row r="33" s="1" customFormat="1" ht="22.5" customHeight="1" spans="1:4">
      <c r="A33" s="207"/>
      <c r="B33" s="206"/>
      <c r="C33" s="202" t="s">
        <v>150</v>
      </c>
      <c r="D33" s="117"/>
    </row>
    <row r="34" s="1" customFormat="1" ht="22.5" customHeight="1" spans="1:4">
      <c r="A34" s="207"/>
      <c r="B34" s="206"/>
      <c r="C34" s="202" t="s">
        <v>151</v>
      </c>
      <c r="D34" s="117"/>
    </row>
    <row r="35" s="1" customFormat="1" ht="22.5" customHeight="1" spans="1:4">
      <c r="A35" s="207"/>
      <c r="B35" s="206"/>
      <c r="C35" s="205" t="s">
        <v>152</v>
      </c>
      <c r="D35" s="206"/>
    </row>
    <row r="36" s="1" customFormat="1" ht="22.5" customHeight="1" spans="1:4">
      <c r="A36" s="208" t="s">
        <v>153</v>
      </c>
      <c r="B36" s="209">
        <v>6095432.5</v>
      </c>
      <c r="C36" s="207" t="s">
        <v>53</v>
      </c>
      <c r="D36" s="209">
        <v>6095432.5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0"/>
  <sheetViews>
    <sheetView showZeros="0" tabSelected="1" workbookViewId="0">
      <pane ySplit="1" topLeftCell="A2" activePane="bottomLeft" state="frozen"/>
      <selection/>
      <selection pane="bottomLeft" activeCell="B8" sqref="B8"/>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55"/>
      <c r="F2" s="66"/>
      <c r="G2" s="66" t="s">
        <v>154</v>
      </c>
    </row>
    <row r="3" ht="39" customHeight="1" spans="1:7">
      <c r="A3" s="5" t="s">
        <v>155</v>
      </c>
      <c r="B3" s="5"/>
      <c r="C3" s="5"/>
      <c r="D3" s="5"/>
      <c r="E3" s="5"/>
      <c r="F3" s="5"/>
      <c r="G3" s="5"/>
    </row>
    <row r="4" s="1" customFormat="1" ht="18" customHeight="1" spans="1:7">
      <c r="A4" s="6" t="str">
        <f>"单位名称："&amp;"纳帕海省级自然保护区管护局"</f>
        <v>单位名称：纳帕海省级自然保护区管护局</v>
      </c>
      <c r="B4" s="186"/>
      <c r="C4" s="172"/>
      <c r="D4" s="172"/>
      <c r="E4" s="172"/>
      <c r="F4" s="128"/>
      <c r="G4" s="126" t="s">
        <v>2</v>
      </c>
    </row>
    <row r="5" s="1" customFormat="1" ht="20.25" customHeight="1" spans="1:7">
      <c r="A5" s="187" t="s">
        <v>156</v>
      </c>
      <c r="B5" s="188"/>
      <c r="C5" s="129" t="s">
        <v>58</v>
      </c>
      <c r="D5" s="160" t="s">
        <v>80</v>
      </c>
      <c r="E5" s="13"/>
      <c r="F5" s="14"/>
      <c r="G5" s="152" t="s">
        <v>81</v>
      </c>
    </row>
    <row r="6" s="1" customFormat="1" ht="20.25" customHeight="1" spans="1:7">
      <c r="A6" s="189" t="s">
        <v>76</v>
      </c>
      <c r="B6" s="189" t="s">
        <v>77</v>
      </c>
      <c r="C6" s="31"/>
      <c r="D6" s="190" t="s">
        <v>60</v>
      </c>
      <c r="E6" s="190" t="s">
        <v>157</v>
      </c>
      <c r="F6" s="190" t="s">
        <v>158</v>
      </c>
      <c r="G6" s="119"/>
    </row>
    <row r="7" s="1" customFormat="1" ht="19.5" customHeight="1" spans="1:7">
      <c r="A7" s="189" t="s">
        <v>159</v>
      </c>
      <c r="B7" s="189" t="s">
        <v>160</v>
      </c>
      <c r="C7" s="189" t="s">
        <v>161</v>
      </c>
      <c r="D7" s="190">
        <v>4</v>
      </c>
      <c r="E7" s="191" t="s">
        <v>162</v>
      </c>
      <c r="F7" s="191" t="s">
        <v>163</v>
      </c>
      <c r="G7" s="189" t="s">
        <v>164</v>
      </c>
    </row>
    <row r="8" s="1" customFormat="1" ht="22.5" customHeight="1" spans="1:7">
      <c r="A8" s="144" t="s">
        <v>87</v>
      </c>
      <c r="B8" s="144" t="s">
        <v>88</v>
      </c>
      <c r="C8" s="192">
        <v>513474.72</v>
      </c>
      <c r="D8" s="192">
        <v>513474.72</v>
      </c>
      <c r="E8" s="192">
        <v>512274.72</v>
      </c>
      <c r="F8" s="192">
        <v>1200</v>
      </c>
      <c r="G8" s="192"/>
    </row>
    <row r="9" s="1" customFormat="1" ht="22.5" customHeight="1" spans="1:7">
      <c r="A9" s="193" t="s">
        <v>89</v>
      </c>
      <c r="B9" s="193" t="s">
        <v>165</v>
      </c>
      <c r="C9" s="192">
        <v>513474.72</v>
      </c>
      <c r="D9" s="192">
        <v>513474.72</v>
      </c>
      <c r="E9" s="192">
        <v>512274.72</v>
      </c>
      <c r="F9" s="192">
        <v>1200</v>
      </c>
      <c r="G9" s="192"/>
    </row>
    <row r="10" s="1" customFormat="1" ht="22.5" customHeight="1" spans="1:7">
      <c r="A10" s="194" t="s">
        <v>90</v>
      </c>
      <c r="B10" s="194" t="s">
        <v>166</v>
      </c>
      <c r="C10" s="192">
        <v>512274.72</v>
      </c>
      <c r="D10" s="192">
        <v>512274.72</v>
      </c>
      <c r="E10" s="192">
        <v>512274.72</v>
      </c>
      <c r="F10" s="192"/>
      <c r="G10" s="192"/>
    </row>
    <row r="11" s="1" customFormat="1" ht="22.5" customHeight="1" spans="1:7">
      <c r="A11" s="194" t="s">
        <v>92</v>
      </c>
      <c r="B11" s="194" t="s">
        <v>167</v>
      </c>
      <c r="C11" s="192">
        <v>1200</v>
      </c>
      <c r="D11" s="192">
        <v>1200</v>
      </c>
      <c r="E11" s="192"/>
      <c r="F11" s="192">
        <v>1200</v>
      </c>
      <c r="G11" s="192"/>
    </row>
    <row r="12" s="1" customFormat="1" ht="22.5" customHeight="1" spans="1:7">
      <c r="A12" s="144" t="s">
        <v>93</v>
      </c>
      <c r="B12" s="144" t="s">
        <v>94</v>
      </c>
      <c r="C12" s="192">
        <v>371700.47</v>
      </c>
      <c r="D12" s="192">
        <v>371700.47</v>
      </c>
      <c r="E12" s="192">
        <v>371700.47</v>
      </c>
      <c r="F12" s="192"/>
      <c r="G12" s="192"/>
    </row>
    <row r="13" s="1" customFormat="1" ht="22.5" customHeight="1" spans="1:7">
      <c r="A13" s="193" t="s">
        <v>95</v>
      </c>
      <c r="B13" s="193" t="s">
        <v>168</v>
      </c>
      <c r="C13" s="192">
        <v>371700.47</v>
      </c>
      <c r="D13" s="192">
        <v>371700.47</v>
      </c>
      <c r="E13" s="192">
        <v>371700.47</v>
      </c>
      <c r="F13" s="192"/>
      <c r="G13" s="192"/>
    </row>
    <row r="14" s="1" customFormat="1" ht="22.5" customHeight="1" spans="1:7">
      <c r="A14" s="194" t="s">
        <v>97</v>
      </c>
      <c r="B14" s="194" t="s">
        <v>169</v>
      </c>
      <c r="C14" s="192">
        <v>234997.2</v>
      </c>
      <c r="D14" s="192">
        <v>234997.2</v>
      </c>
      <c r="E14" s="192">
        <v>234997.2</v>
      </c>
      <c r="F14" s="192"/>
      <c r="G14" s="192"/>
    </row>
    <row r="15" s="1" customFormat="1" ht="22.5" customHeight="1" spans="1:7">
      <c r="A15" s="194" t="s">
        <v>98</v>
      </c>
      <c r="B15" s="194" t="s">
        <v>170</v>
      </c>
      <c r="C15" s="192">
        <v>125331.84</v>
      </c>
      <c r="D15" s="192">
        <v>125331.84</v>
      </c>
      <c r="E15" s="192">
        <v>125331.84</v>
      </c>
      <c r="F15" s="192"/>
      <c r="G15" s="192"/>
    </row>
    <row r="16" s="1" customFormat="1" ht="22.5" customHeight="1" spans="1:7">
      <c r="A16" s="194" t="s">
        <v>99</v>
      </c>
      <c r="B16" s="194" t="s">
        <v>171</v>
      </c>
      <c r="C16" s="192">
        <v>11371.43</v>
      </c>
      <c r="D16" s="192">
        <v>11371.43</v>
      </c>
      <c r="E16" s="192">
        <v>11371.43</v>
      </c>
      <c r="F16" s="192"/>
      <c r="G16" s="192"/>
    </row>
    <row r="17" s="1" customFormat="1" ht="22.5" customHeight="1" spans="1:7">
      <c r="A17" s="144" t="s">
        <v>100</v>
      </c>
      <c r="B17" s="144" t="s">
        <v>101</v>
      </c>
      <c r="C17" s="192">
        <v>380000</v>
      </c>
      <c r="D17" s="192"/>
      <c r="E17" s="192"/>
      <c r="F17" s="192"/>
      <c r="G17" s="192">
        <v>380000</v>
      </c>
    </row>
    <row r="18" s="1" customFormat="1" ht="22.5" customHeight="1" spans="1:7">
      <c r="A18" s="193" t="s">
        <v>102</v>
      </c>
      <c r="B18" s="193" t="s">
        <v>172</v>
      </c>
      <c r="C18" s="192">
        <v>380000</v>
      </c>
      <c r="D18" s="192"/>
      <c r="E18" s="192"/>
      <c r="F18" s="192"/>
      <c r="G18" s="192">
        <v>380000</v>
      </c>
    </row>
    <row r="19" s="1" customFormat="1" ht="22.5" customHeight="1" spans="1:7">
      <c r="A19" s="194" t="s">
        <v>103</v>
      </c>
      <c r="B19" s="194" t="s">
        <v>173</v>
      </c>
      <c r="C19" s="192">
        <v>290000</v>
      </c>
      <c r="D19" s="192"/>
      <c r="E19" s="192"/>
      <c r="F19" s="192"/>
      <c r="G19" s="192">
        <v>290000</v>
      </c>
    </row>
    <row r="20" s="1" customFormat="1" ht="22.5" customHeight="1" spans="1:7">
      <c r="A20" s="194" t="s">
        <v>104</v>
      </c>
      <c r="B20" s="194" t="s">
        <v>174</v>
      </c>
      <c r="C20" s="192">
        <v>90000</v>
      </c>
      <c r="D20" s="192"/>
      <c r="E20" s="192"/>
      <c r="F20" s="192"/>
      <c r="G20" s="192">
        <v>90000</v>
      </c>
    </row>
    <row r="21" s="1" customFormat="1" ht="22.5" customHeight="1" spans="1:7">
      <c r="A21" s="144" t="s">
        <v>105</v>
      </c>
      <c r="B21" s="144" t="s">
        <v>106</v>
      </c>
      <c r="C21" s="192">
        <v>4427571.27</v>
      </c>
      <c r="D21" s="192">
        <v>3867571.27</v>
      </c>
      <c r="E21" s="192">
        <v>3713650.07</v>
      </c>
      <c r="F21" s="192">
        <v>153921.2</v>
      </c>
      <c r="G21" s="192">
        <v>560000</v>
      </c>
    </row>
    <row r="22" s="1" customFormat="1" ht="22.5" customHeight="1" spans="1:7">
      <c r="A22" s="193" t="s">
        <v>107</v>
      </c>
      <c r="B22" s="193" t="s">
        <v>175</v>
      </c>
      <c r="C22" s="192">
        <v>4427571.27</v>
      </c>
      <c r="D22" s="192">
        <v>3867571.27</v>
      </c>
      <c r="E22" s="192">
        <v>3713650.07</v>
      </c>
      <c r="F22" s="192">
        <v>153921.2</v>
      </c>
      <c r="G22" s="192">
        <v>560000</v>
      </c>
    </row>
    <row r="23" s="1" customFormat="1" ht="22.5" customHeight="1" spans="1:7">
      <c r="A23" s="194" t="s">
        <v>108</v>
      </c>
      <c r="B23" s="194" t="s">
        <v>176</v>
      </c>
      <c r="C23" s="192">
        <v>3867571.27</v>
      </c>
      <c r="D23" s="192">
        <v>3867571.27</v>
      </c>
      <c r="E23" s="192">
        <v>3713650.07</v>
      </c>
      <c r="F23" s="192">
        <v>153921.2</v>
      </c>
      <c r="G23" s="192"/>
    </row>
    <row r="24" s="1" customFormat="1" ht="22.5" customHeight="1" spans="1:7">
      <c r="A24" s="194" t="s">
        <v>109</v>
      </c>
      <c r="B24" s="194" t="s">
        <v>177</v>
      </c>
      <c r="C24" s="192">
        <v>38000</v>
      </c>
      <c r="D24" s="192"/>
      <c r="E24" s="192"/>
      <c r="F24" s="192"/>
      <c r="G24" s="192">
        <v>38000</v>
      </c>
    </row>
    <row r="25" s="1" customFormat="1" ht="22.5" customHeight="1" spans="1:7">
      <c r="A25" s="194" t="s">
        <v>110</v>
      </c>
      <c r="B25" s="194" t="s">
        <v>178</v>
      </c>
      <c r="C25" s="192">
        <v>480000</v>
      </c>
      <c r="D25" s="192"/>
      <c r="E25" s="192"/>
      <c r="F25" s="192"/>
      <c r="G25" s="192">
        <v>480000</v>
      </c>
    </row>
    <row r="26" s="1" customFormat="1" ht="22.5" customHeight="1" spans="1:7">
      <c r="A26" s="194" t="s">
        <v>111</v>
      </c>
      <c r="B26" s="194" t="s">
        <v>179</v>
      </c>
      <c r="C26" s="192">
        <v>42000</v>
      </c>
      <c r="D26" s="192"/>
      <c r="E26" s="192"/>
      <c r="F26" s="192"/>
      <c r="G26" s="192">
        <v>42000</v>
      </c>
    </row>
    <row r="27" s="1" customFormat="1" ht="22.5" customHeight="1" spans="1:7">
      <c r="A27" s="144" t="s">
        <v>112</v>
      </c>
      <c r="B27" s="144" t="s">
        <v>113</v>
      </c>
      <c r="C27" s="192">
        <v>402686.04</v>
      </c>
      <c r="D27" s="192">
        <v>402686.04</v>
      </c>
      <c r="E27" s="192">
        <v>402686.04</v>
      </c>
      <c r="F27" s="192"/>
      <c r="G27" s="192"/>
    </row>
    <row r="28" s="1" customFormat="1" ht="22.5" customHeight="1" spans="1:7">
      <c r="A28" s="193" t="s">
        <v>114</v>
      </c>
      <c r="B28" s="193" t="s">
        <v>180</v>
      </c>
      <c r="C28" s="192">
        <v>402686.04</v>
      </c>
      <c r="D28" s="192">
        <v>402686.04</v>
      </c>
      <c r="E28" s="192">
        <v>402686.04</v>
      </c>
      <c r="F28" s="192"/>
      <c r="G28" s="192"/>
    </row>
    <row r="29" s="1" customFormat="1" ht="22.5" customHeight="1" spans="1:7">
      <c r="A29" s="194" t="s">
        <v>115</v>
      </c>
      <c r="B29" s="194" t="s">
        <v>181</v>
      </c>
      <c r="C29" s="192">
        <v>402686.04</v>
      </c>
      <c r="D29" s="192">
        <v>402686.04</v>
      </c>
      <c r="E29" s="192">
        <v>402686.04</v>
      </c>
      <c r="F29" s="192"/>
      <c r="G29" s="192"/>
    </row>
    <row r="30" s="1" customFormat="1" ht="22.5" customHeight="1" spans="1:7">
      <c r="A30" s="195" t="s">
        <v>116</v>
      </c>
      <c r="B30" s="196"/>
      <c r="C30" s="197">
        <v>6095432.5</v>
      </c>
      <c r="D30" s="192">
        <v>5155432.5</v>
      </c>
      <c r="E30" s="197">
        <v>5000311.3</v>
      </c>
      <c r="F30" s="197">
        <v>155121.2</v>
      </c>
      <c r="G30" s="197">
        <v>940000</v>
      </c>
    </row>
  </sheetData>
  <mergeCells count="7">
    <mergeCell ref="A3:G3"/>
    <mergeCell ref="A4:E4"/>
    <mergeCell ref="A5:B5"/>
    <mergeCell ref="D5:F5"/>
    <mergeCell ref="A30:B30"/>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69"/>
      <c r="B2" s="169"/>
      <c r="C2" s="71"/>
      <c r="F2" s="70" t="s">
        <v>182</v>
      </c>
    </row>
    <row r="3" ht="25.5" customHeight="1" spans="1:6">
      <c r="A3" s="170" t="s">
        <v>183</v>
      </c>
      <c r="B3" s="170"/>
      <c r="C3" s="170"/>
      <c r="D3" s="170"/>
      <c r="E3" s="170"/>
      <c r="F3" s="170"/>
    </row>
    <row r="4" s="1" customFormat="1" ht="18.75" customHeight="1" spans="1:6">
      <c r="A4" s="6" t="str">
        <f>"单位名称："&amp;"纳帕海省级自然保护区管护局"</f>
        <v>单位名称：纳帕海省级自然保护区管护局</v>
      </c>
      <c r="B4" s="171"/>
      <c r="C4" s="108"/>
      <c r="D4" s="172"/>
      <c r="E4" s="1"/>
      <c r="F4" s="173" t="s">
        <v>184</v>
      </c>
    </row>
    <row r="5" s="1" customFormat="1" ht="19.5" customHeight="1" spans="1:6">
      <c r="A5" s="174" t="s">
        <v>185</v>
      </c>
      <c r="B5" s="175" t="s">
        <v>186</v>
      </c>
      <c r="C5" s="176" t="s">
        <v>187</v>
      </c>
      <c r="D5" s="177"/>
      <c r="E5" s="178"/>
      <c r="F5" s="175" t="s">
        <v>188</v>
      </c>
    </row>
    <row r="6" s="1" customFormat="1" ht="19.5" customHeight="1" spans="1:6">
      <c r="A6" s="179"/>
      <c r="B6" s="180"/>
      <c r="C6" s="181" t="s">
        <v>60</v>
      </c>
      <c r="D6" s="181" t="s">
        <v>189</v>
      </c>
      <c r="E6" s="181" t="s">
        <v>190</v>
      </c>
      <c r="F6" s="180"/>
    </row>
    <row r="7" s="1" customFormat="1" ht="18.75" customHeight="1" spans="1:6">
      <c r="A7" s="182">
        <v>1</v>
      </c>
      <c r="B7" s="182">
        <v>2</v>
      </c>
      <c r="C7" s="183">
        <v>3</v>
      </c>
      <c r="D7" s="182">
        <v>4</v>
      </c>
      <c r="E7" s="182">
        <v>5</v>
      </c>
      <c r="F7" s="182">
        <v>6</v>
      </c>
    </row>
    <row r="8" s="1" customFormat="1" ht="22.5" customHeight="1" spans="1:6">
      <c r="A8" s="184">
        <v>60000</v>
      </c>
      <c r="B8" s="184">
        <v>0</v>
      </c>
      <c r="C8" s="185">
        <v>60000</v>
      </c>
      <c r="D8" s="184"/>
      <c r="E8" s="184">
        <v>60000</v>
      </c>
      <c r="F8" s="184"/>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5"/>
  <sheetViews>
    <sheetView showZeros="0" workbookViewId="0">
      <pane ySplit="1" topLeftCell="A2" activePane="bottomLeft" state="frozen"/>
      <selection/>
      <selection pane="bottomLeft" activeCell="A4" sqref="$A4:$XFD45"/>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3"/>
      <c r="E2" s="3"/>
      <c r="F2" s="3"/>
      <c r="G2" s="3"/>
      <c r="U2" s="155"/>
      <c r="W2" s="66" t="s">
        <v>191</v>
      </c>
    </row>
    <row r="3" ht="27.75" customHeight="1" spans="1:23">
      <c r="A3" s="28" t="s">
        <v>192</v>
      </c>
      <c r="B3" s="28"/>
      <c r="C3" s="28"/>
      <c r="D3" s="28"/>
      <c r="E3" s="28"/>
      <c r="F3" s="28"/>
      <c r="G3" s="28"/>
      <c r="H3" s="28"/>
      <c r="I3" s="28"/>
      <c r="J3" s="28"/>
      <c r="K3" s="28"/>
      <c r="L3" s="28"/>
      <c r="M3" s="28"/>
      <c r="N3" s="28"/>
      <c r="O3" s="28"/>
      <c r="P3" s="28"/>
      <c r="Q3" s="28"/>
      <c r="R3" s="28"/>
      <c r="S3" s="28"/>
      <c r="T3" s="28"/>
      <c r="U3" s="28"/>
      <c r="V3" s="28"/>
      <c r="W3" s="28"/>
    </row>
    <row r="4" s="1" customFormat="1" ht="18.75" customHeight="1" spans="1:24">
      <c r="A4" s="6" t="str">
        <f>"单位名称："&amp;"纳帕海省级自然保护区管护局"</f>
        <v>单位名称：纳帕海省级自然保护区管护局</v>
      </c>
      <c r="B4" s="159"/>
      <c r="C4" s="159"/>
      <c r="D4" s="159"/>
      <c r="E4" s="159"/>
      <c r="F4" s="159"/>
      <c r="G4" s="159"/>
      <c r="H4" s="88"/>
      <c r="I4" s="88"/>
      <c r="J4" s="8"/>
      <c r="K4" s="88"/>
      <c r="L4" s="88"/>
      <c r="M4" s="88"/>
      <c r="N4" s="88"/>
      <c r="O4" s="8"/>
      <c r="P4" s="8"/>
      <c r="Q4" s="8"/>
      <c r="R4" s="88"/>
      <c r="S4" s="1"/>
      <c r="T4" s="1"/>
      <c r="U4" s="1"/>
      <c r="V4" s="168"/>
      <c r="W4" s="1"/>
      <c r="X4" s="109" t="s">
        <v>184</v>
      </c>
    </row>
    <row r="5" s="1" customFormat="1" ht="18" customHeight="1" spans="1:24">
      <c r="A5" s="10" t="s">
        <v>193</v>
      </c>
      <c r="B5" s="10" t="s">
        <v>194</v>
      </c>
      <c r="C5" s="10" t="s">
        <v>195</v>
      </c>
      <c r="D5" s="10" t="s">
        <v>196</v>
      </c>
      <c r="E5" s="10" t="s">
        <v>197</v>
      </c>
      <c r="F5" s="10" t="s">
        <v>198</v>
      </c>
      <c r="G5" s="10" t="s">
        <v>199</v>
      </c>
      <c r="H5" s="160" t="s">
        <v>200</v>
      </c>
      <c r="I5" s="112"/>
      <c r="J5" s="13"/>
      <c r="K5" s="112"/>
      <c r="L5" s="112"/>
      <c r="M5" s="112"/>
      <c r="N5" s="112"/>
      <c r="O5" s="13"/>
      <c r="P5" s="13"/>
      <c r="Q5" s="13"/>
      <c r="R5" s="111"/>
      <c r="S5" s="112"/>
      <c r="T5" s="112"/>
      <c r="U5" s="112"/>
      <c r="V5" s="112"/>
      <c r="W5" s="112"/>
      <c r="X5" s="165"/>
    </row>
    <row r="6" s="1" customFormat="1" ht="18" customHeight="1" spans="1:24">
      <c r="A6" s="15"/>
      <c r="B6" s="157"/>
      <c r="C6" s="15"/>
      <c r="D6" s="15"/>
      <c r="E6" s="15"/>
      <c r="F6" s="15"/>
      <c r="G6" s="15"/>
      <c r="H6" s="129" t="s">
        <v>201</v>
      </c>
      <c r="I6" s="160" t="s">
        <v>61</v>
      </c>
      <c r="J6" s="13"/>
      <c r="K6" s="112"/>
      <c r="L6" s="112"/>
      <c r="M6" s="112"/>
      <c r="N6" s="165"/>
      <c r="O6" s="12" t="s">
        <v>202</v>
      </c>
      <c r="P6" s="13"/>
      <c r="Q6" s="14"/>
      <c r="R6" s="10" t="s">
        <v>64</v>
      </c>
      <c r="S6" s="160" t="s">
        <v>79</v>
      </c>
      <c r="T6" s="111"/>
      <c r="U6" s="112"/>
      <c r="V6" s="111"/>
      <c r="W6" s="111"/>
      <c r="X6" s="167"/>
    </row>
    <row r="7" s="1" customFormat="1" ht="18.75" customHeight="1" spans="1:24">
      <c r="A7" s="30"/>
      <c r="B7" s="30"/>
      <c r="C7" s="30"/>
      <c r="D7" s="30"/>
      <c r="E7" s="30"/>
      <c r="F7" s="30"/>
      <c r="G7" s="30"/>
      <c r="H7" s="30"/>
      <c r="I7" s="166" t="s">
        <v>203</v>
      </c>
      <c r="J7" s="167"/>
      <c r="K7" s="10" t="s">
        <v>204</v>
      </c>
      <c r="L7" s="10" t="s">
        <v>205</v>
      </c>
      <c r="M7" s="10" t="s">
        <v>206</v>
      </c>
      <c r="N7" s="10" t="s">
        <v>207</v>
      </c>
      <c r="O7" s="10" t="s">
        <v>61</v>
      </c>
      <c r="P7" s="10" t="s">
        <v>62</v>
      </c>
      <c r="Q7" s="10" t="s">
        <v>63</v>
      </c>
      <c r="R7" s="30"/>
      <c r="S7" s="10" t="s">
        <v>60</v>
      </c>
      <c r="T7" s="10" t="s">
        <v>67</v>
      </c>
      <c r="U7" s="10" t="s">
        <v>208</v>
      </c>
      <c r="V7" s="10" t="s">
        <v>69</v>
      </c>
      <c r="W7" s="10" t="s">
        <v>70</v>
      </c>
      <c r="X7" s="10" t="s">
        <v>71</v>
      </c>
    </row>
    <row r="8" s="1" customFormat="1" ht="37.5" customHeight="1" spans="1:24">
      <c r="A8" s="132"/>
      <c r="B8" s="132"/>
      <c r="C8" s="132"/>
      <c r="D8" s="132"/>
      <c r="E8" s="132"/>
      <c r="F8" s="132"/>
      <c r="G8" s="132"/>
      <c r="H8" s="132"/>
      <c r="I8" s="116" t="s">
        <v>60</v>
      </c>
      <c r="J8" s="116" t="s">
        <v>209</v>
      </c>
      <c r="K8" s="17"/>
      <c r="L8" s="17"/>
      <c r="M8" s="17"/>
      <c r="N8" s="17"/>
      <c r="O8" s="17"/>
      <c r="P8" s="17"/>
      <c r="Q8" s="17"/>
      <c r="R8" s="17"/>
      <c r="S8" s="17"/>
      <c r="T8" s="17"/>
      <c r="U8" s="17"/>
      <c r="V8" s="17"/>
      <c r="W8" s="17"/>
      <c r="X8" s="17"/>
    </row>
    <row r="9" s="1" customFormat="1" ht="19.5" customHeight="1" spans="1:24">
      <c r="A9" s="161">
        <v>1</v>
      </c>
      <c r="B9" s="161">
        <v>2</v>
      </c>
      <c r="C9" s="161">
        <v>3</v>
      </c>
      <c r="D9" s="161">
        <v>4</v>
      </c>
      <c r="E9" s="161">
        <v>5</v>
      </c>
      <c r="F9" s="161">
        <v>6</v>
      </c>
      <c r="G9" s="161">
        <v>7</v>
      </c>
      <c r="H9" s="161">
        <v>8</v>
      </c>
      <c r="I9" s="161">
        <v>9</v>
      </c>
      <c r="J9" s="161">
        <v>10</v>
      </c>
      <c r="K9" s="161">
        <v>11</v>
      </c>
      <c r="L9" s="161">
        <v>12</v>
      </c>
      <c r="M9" s="161">
        <v>13</v>
      </c>
      <c r="N9" s="161">
        <v>14</v>
      </c>
      <c r="O9" s="161">
        <v>15</v>
      </c>
      <c r="P9" s="161">
        <v>16</v>
      </c>
      <c r="Q9" s="161">
        <v>17</v>
      </c>
      <c r="R9" s="161">
        <v>18</v>
      </c>
      <c r="S9" s="161">
        <v>19</v>
      </c>
      <c r="T9" s="161">
        <v>20</v>
      </c>
      <c r="U9" s="161">
        <v>21</v>
      </c>
      <c r="V9" s="161">
        <v>22</v>
      </c>
      <c r="W9" s="161">
        <v>23</v>
      </c>
      <c r="X9" s="161">
        <v>24</v>
      </c>
    </row>
    <row r="10" s="1" customFormat="1" ht="22.5" customHeight="1" spans="1:24">
      <c r="A10" s="33" t="s">
        <v>73</v>
      </c>
      <c r="B10" s="33"/>
      <c r="C10" s="33"/>
      <c r="D10" s="33"/>
      <c r="E10" s="33"/>
      <c r="F10" s="33"/>
      <c r="G10" s="33"/>
      <c r="H10" s="117"/>
      <c r="I10" s="117"/>
      <c r="J10" s="117"/>
      <c r="K10" s="117"/>
      <c r="L10" s="52"/>
      <c r="M10" s="117"/>
      <c r="N10" s="52"/>
      <c r="O10" s="52"/>
      <c r="P10" s="52"/>
      <c r="Q10" s="52"/>
      <c r="R10" s="117"/>
      <c r="S10" s="117"/>
      <c r="T10" s="117"/>
      <c r="U10" s="117"/>
      <c r="V10" s="117"/>
      <c r="W10" s="117"/>
      <c r="X10" s="117"/>
    </row>
    <row r="11" s="1" customFormat="1" ht="22.5" customHeight="1" spans="1:24">
      <c r="A11" s="162" t="s">
        <v>73</v>
      </c>
      <c r="B11" s="33"/>
      <c r="C11" s="33"/>
      <c r="D11" s="33"/>
      <c r="E11" s="33"/>
      <c r="F11" s="33"/>
      <c r="G11" s="33"/>
      <c r="H11" s="117"/>
      <c r="I11" s="117"/>
      <c r="J11" s="117"/>
      <c r="K11" s="117"/>
      <c r="L11" s="52"/>
      <c r="M11" s="117"/>
      <c r="N11" s="52"/>
      <c r="O11" s="52"/>
      <c r="P11" s="52"/>
      <c r="Q11" s="52"/>
      <c r="R11" s="117"/>
      <c r="S11" s="117"/>
      <c r="T11" s="117"/>
      <c r="U11" s="117"/>
      <c r="V11" s="117"/>
      <c r="W11" s="117"/>
      <c r="X11" s="117"/>
    </row>
    <row r="12" s="1" customFormat="1" ht="22.5" customHeight="1" spans="1:24">
      <c r="A12" s="162" t="s">
        <v>73</v>
      </c>
      <c r="B12" s="33" t="s">
        <v>210</v>
      </c>
      <c r="C12" s="33" t="s">
        <v>211</v>
      </c>
      <c r="D12" s="33" t="s">
        <v>108</v>
      </c>
      <c r="E12" s="33" t="s">
        <v>176</v>
      </c>
      <c r="F12" s="33" t="s">
        <v>212</v>
      </c>
      <c r="G12" s="33" t="s">
        <v>213</v>
      </c>
      <c r="H12" s="117">
        <v>821052</v>
      </c>
      <c r="I12" s="117">
        <v>821052</v>
      </c>
      <c r="J12" s="117"/>
      <c r="K12" s="117"/>
      <c r="L12" s="24"/>
      <c r="M12" s="117">
        <v>821052</v>
      </c>
      <c r="N12" s="24"/>
      <c r="O12" s="24"/>
      <c r="P12" s="24"/>
      <c r="Q12" s="24"/>
      <c r="R12" s="117"/>
      <c r="S12" s="117"/>
      <c r="T12" s="117"/>
      <c r="U12" s="117"/>
      <c r="V12" s="117"/>
      <c r="W12" s="117"/>
      <c r="X12" s="117"/>
    </row>
    <row r="13" s="1" customFormat="1" ht="22.5" customHeight="1" spans="1:24">
      <c r="A13" s="162" t="s">
        <v>73</v>
      </c>
      <c r="B13" s="33" t="s">
        <v>210</v>
      </c>
      <c r="C13" s="33" t="s">
        <v>211</v>
      </c>
      <c r="D13" s="33" t="s">
        <v>108</v>
      </c>
      <c r="E13" s="33" t="s">
        <v>176</v>
      </c>
      <c r="F13" s="33" t="s">
        <v>214</v>
      </c>
      <c r="G13" s="33" t="s">
        <v>215</v>
      </c>
      <c r="H13" s="117"/>
      <c r="I13" s="117"/>
      <c r="J13" s="117"/>
      <c r="K13" s="117"/>
      <c r="L13" s="24"/>
      <c r="M13" s="117"/>
      <c r="N13" s="24"/>
      <c r="O13" s="24"/>
      <c r="P13" s="24"/>
      <c r="Q13" s="24"/>
      <c r="R13" s="117"/>
      <c r="S13" s="117"/>
      <c r="T13" s="117"/>
      <c r="U13" s="117"/>
      <c r="V13" s="117"/>
      <c r="W13" s="117"/>
      <c r="X13" s="117"/>
    </row>
    <row r="14" s="1" customFormat="1" ht="22.5" customHeight="1" spans="1:24">
      <c r="A14" s="162" t="s">
        <v>73</v>
      </c>
      <c r="B14" s="33" t="s">
        <v>210</v>
      </c>
      <c r="C14" s="33" t="s">
        <v>211</v>
      </c>
      <c r="D14" s="33" t="s">
        <v>108</v>
      </c>
      <c r="E14" s="33" t="s">
        <v>176</v>
      </c>
      <c r="F14" s="33" t="s">
        <v>214</v>
      </c>
      <c r="G14" s="33" t="s">
        <v>215</v>
      </c>
      <c r="H14" s="117">
        <v>764064</v>
      </c>
      <c r="I14" s="117">
        <v>764064</v>
      </c>
      <c r="J14" s="117"/>
      <c r="K14" s="117"/>
      <c r="L14" s="24"/>
      <c r="M14" s="117">
        <v>764064</v>
      </c>
      <c r="N14" s="24"/>
      <c r="O14" s="24"/>
      <c r="P14" s="24"/>
      <c r="Q14" s="24"/>
      <c r="R14" s="117"/>
      <c r="S14" s="117"/>
      <c r="T14" s="117"/>
      <c r="U14" s="117"/>
      <c r="V14" s="117"/>
      <c r="W14" s="117"/>
      <c r="X14" s="117"/>
    </row>
    <row r="15" s="1" customFormat="1" ht="22.5" customHeight="1" spans="1:24">
      <c r="A15" s="162" t="s">
        <v>73</v>
      </c>
      <c r="B15" s="33" t="s">
        <v>210</v>
      </c>
      <c r="C15" s="33" t="s">
        <v>211</v>
      </c>
      <c r="D15" s="33" t="s">
        <v>108</v>
      </c>
      <c r="E15" s="33" t="s">
        <v>176</v>
      </c>
      <c r="F15" s="33" t="s">
        <v>216</v>
      </c>
      <c r="G15" s="33" t="s">
        <v>217</v>
      </c>
      <c r="H15" s="117">
        <v>1180200</v>
      </c>
      <c r="I15" s="117">
        <v>1180200</v>
      </c>
      <c r="J15" s="117"/>
      <c r="K15" s="117"/>
      <c r="L15" s="24"/>
      <c r="M15" s="117">
        <v>1180200</v>
      </c>
      <c r="N15" s="24"/>
      <c r="O15" s="24"/>
      <c r="P15" s="24"/>
      <c r="Q15" s="24"/>
      <c r="R15" s="117"/>
      <c r="S15" s="117"/>
      <c r="T15" s="117"/>
      <c r="U15" s="117"/>
      <c r="V15" s="117"/>
      <c r="W15" s="117"/>
      <c r="X15" s="117"/>
    </row>
    <row r="16" s="1" customFormat="1" ht="22.5" customHeight="1" spans="1:24">
      <c r="A16" s="162" t="s">
        <v>73</v>
      </c>
      <c r="B16" s="33" t="s">
        <v>218</v>
      </c>
      <c r="C16" s="33" t="s">
        <v>219</v>
      </c>
      <c r="D16" s="33" t="s">
        <v>108</v>
      </c>
      <c r="E16" s="33" t="s">
        <v>176</v>
      </c>
      <c r="F16" s="33" t="s">
        <v>216</v>
      </c>
      <c r="G16" s="33" t="s">
        <v>217</v>
      </c>
      <c r="H16" s="117">
        <v>583980</v>
      </c>
      <c r="I16" s="117">
        <v>583980</v>
      </c>
      <c r="J16" s="117"/>
      <c r="K16" s="117"/>
      <c r="L16" s="24"/>
      <c r="M16" s="117">
        <v>583980</v>
      </c>
      <c r="N16" s="24"/>
      <c r="O16" s="24"/>
      <c r="P16" s="24"/>
      <c r="Q16" s="24"/>
      <c r="R16" s="117"/>
      <c r="S16" s="117"/>
      <c r="T16" s="117"/>
      <c r="U16" s="117"/>
      <c r="V16" s="117"/>
      <c r="W16" s="117"/>
      <c r="X16" s="117"/>
    </row>
    <row r="17" s="1" customFormat="1" ht="22.5" customHeight="1" spans="1:24">
      <c r="A17" s="162" t="s">
        <v>73</v>
      </c>
      <c r="B17" s="33" t="s">
        <v>210</v>
      </c>
      <c r="C17" s="33" t="s">
        <v>211</v>
      </c>
      <c r="D17" s="33" t="s">
        <v>108</v>
      </c>
      <c r="E17" s="33" t="s">
        <v>176</v>
      </c>
      <c r="F17" s="33" t="s">
        <v>216</v>
      </c>
      <c r="G17" s="33" t="s">
        <v>217</v>
      </c>
      <c r="H17" s="117">
        <v>68421</v>
      </c>
      <c r="I17" s="117">
        <v>68421</v>
      </c>
      <c r="J17" s="117"/>
      <c r="K17" s="117"/>
      <c r="L17" s="24"/>
      <c r="M17" s="117">
        <v>68421</v>
      </c>
      <c r="N17" s="24"/>
      <c r="O17" s="24"/>
      <c r="P17" s="24"/>
      <c r="Q17" s="24"/>
      <c r="R17" s="117"/>
      <c r="S17" s="117"/>
      <c r="T17" s="117"/>
      <c r="U17" s="117"/>
      <c r="V17" s="117"/>
      <c r="W17" s="117"/>
      <c r="X17" s="117"/>
    </row>
    <row r="18" s="1" customFormat="1" ht="22.5" customHeight="1" spans="1:24">
      <c r="A18" s="162" t="s">
        <v>73</v>
      </c>
      <c r="B18" s="33" t="s">
        <v>220</v>
      </c>
      <c r="C18" s="33" t="s">
        <v>221</v>
      </c>
      <c r="D18" s="33" t="s">
        <v>90</v>
      </c>
      <c r="E18" s="33" t="s">
        <v>166</v>
      </c>
      <c r="F18" s="33" t="s">
        <v>222</v>
      </c>
      <c r="G18" s="33" t="s">
        <v>223</v>
      </c>
      <c r="H18" s="117">
        <v>512274.72</v>
      </c>
      <c r="I18" s="117">
        <v>512274.72</v>
      </c>
      <c r="J18" s="117"/>
      <c r="K18" s="117"/>
      <c r="L18" s="24"/>
      <c r="M18" s="117">
        <v>512274.72</v>
      </c>
      <c r="N18" s="24"/>
      <c r="O18" s="24"/>
      <c r="P18" s="24"/>
      <c r="Q18" s="24"/>
      <c r="R18" s="117"/>
      <c r="S18" s="117"/>
      <c r="T18" s="117"/>
      <c r="U18" s="117"/>
      <c r="V18" s="117"/>
      <c r="W18" s="117"/>
      <c r="X18" s="117"/>
    </row>
    <row r="19" s="1" customFormat="1" ht="22.5" customHeight="1" spans="1:24">
      <c r="A19" s="162" t="s">
        <v>73</v>
      </c>
      <c r="B19" s="33" t="s">
        <v>220</v>
      </c>
      <c r="C19" s="33" t="s">
        <v>221</v>
      </c>
      <c r="D19" s="33" t="s">
        <v>91</v>
      </c>
      <c r="E19" s="33" t="s">
        <v>224</v>
      </c>
      <c r="F19" s="33" t="s">
        <v>225</v>
      </c>
      <c r="G19" s="33" t="s">
        <v>226</v>
      </c>
      <c r="H19" s="117"/>
      <c r="I19" s="117"/>
      <c r="J19" s="117"/>
      <c r="K19" s="117"/>
      <c r="L19" s="24"/>
      <c r="M19" s="117"/>
      <c r="N19" s="24"/>
      <c r="O19" s="24"/>
      <c r="P19" s="24"/>
      <c r="Q19" s="24"/>
      <c r="R19" s="117"/>
      <c r="S19" s="117"/>
      <c r="T19" s="117"/>
      <c r="U19" s="117"/>
      <c r="V19" s="117"/>
      <c r="W19" s="117"/>
      <c r="X19" s="117"/>
    </row>
    <row r="20" s="1" customFormat="1" ht="22.5" customHeight="1" spans="1:24">
      <c r="A20" s="162" t="s">
        <v>73</v>
      </c>
      <c r="B20" s="33" t="s">
        <v>220</v>
      </c>
      <c r="C20" s="33" t="s">
        <v>221</v>
      </c>
      <c r="D20" s="33" t="s">
        <v>96</v>
      </c>
      <c r="E20" s="33" t="s">
        <v>227</v>
      </c>
      <c r="F20" s="33" t="s">
        <v>228</v>
      </c>
      <c r="G20" s="33" t="s">
        <v>229</v>
      </c>
      <c r="H20" s="117"/>
      <c r="I20" s="117"/>
      <c r="J20" s="117"/>
      <c r="K20" s="117"/>
      <c r="L20" s="24"/>
      <c r="M20" s="117"/>
      <c r="N20" s="24"/>
      <c r="O20" s="24"/>
      <c r="P20" s="24"/>
      <c r="Q20" s="24"/>
      <c r="R20" s="117"/>
      <c r="S20" s="117"/>
      <c r="T20" s="117"/>
      <c r="U20" s="117"/>
      <c r="V20" s="117"/>
      <c r="W20" s="117"/>
      <c r="X20" s="117"/>
    </row>
    <row r="21" s="1" customFormat="1" ht="22.5" customHeight="1" spans="1:24">
      <c r="A21" s="162" t="s">
        <v>73</v>
      </c>
      <c r="B21" s="33" t="s">
        <v>220</v>
      </c>
      <c r="C21" s="33" t="s">
        <v>221</v>
      </c>
      <c r="D21" s="33" t="s">
        <v>97</v>
      </c>
      <c r="E21" s="33" t="s">
        <v>169</v>
      </c>
      <c r="F21" s="33" t="s">
        <v>228</v>
      </c>
      <c r="G21" s="33" t="s">
        <v>229</v>
      </c>
      <c r="H21" s="117">
        <v>234997.2</v>
      </c>
      <c r="I21" s="117">
        <v>234997.2</v>
      </c>
      <c r="J21" s="117"/>
      <c r="K21" s="117"/>
      <c r="L21" s="24"/>
      <c r="M21" s="117">
        <v>234997.2</v>
      </c>
      <c r="N21" s="24"/>
      <c r="O21" s="24"/>
      <c r="P21" s="24"/>
      <c r="Q21" s="24"/>
      <c r="R21" s="117"/>
      <c r="S21" s="117"/>
      <c r="T21" s="117"/>
      <c r="U21" s="117"/>
      <c r="V21" s="117"/>
      <c r="W21" s="117"/>
      <c r="X21" s="117"/>
    </row>
    <row r="22" s="1" customFormat="1" ht="22.5" customHeight="1" spans="1:24">
      <c r="A22" s="162" t="s">
        <v>73</v>
      </c>
      <c r="B22" s="33" t="s">
        <v>220</v>
      </c>
      <c r="C22" s="33" t="s">
        <v>221</v>
      </c>
      <c r="D22" s="33" t="s">
        <v>98</v>
      </c>
      <c r="E22" s="33" t="s">
        <v>170</v>
      </c>
      <c r="F22" s="33" t="s">
        <v>230</v>
      </c>
      <c r="G22" s="33" t="s">
        <v>231</v>
      </c>
      <c r="H22" s="117">
        <v>125331.84</v>
      </c>
      <c r="I22" s="117">
        <v>125331.84</v>
      </c>
      <c r="J22" s="117"/>
      <c r="K22" s="117"/>
      <c r="L22" s="24"/>
      <c r="M22" s="117">
        <v>125331.84</v>
      </c>
      <c r="N22" s="24"/>
      <c r="O22" s="24"/>
      <c r="P22" s="24"/>
      <c r="Q22" s="24"/>
      <c r="R22" s="117"/>
      <c r="S22" s="117"/>
      <c r="T22" s="117"/>
      <c r="U22" s="117"/>
      <c r="V22" s="117"/>
      <c r="W22" s="117"/>
      <c r="X22" s="117"/>
    </row>
    <row r="23" s="1" customFormat="1" ht="22.5" customHeight="1" spans="1:24">
      <c r="A23" s="162" t="s">
        <v>73</v>
      </c>
      <c r="B23" s="33" t="s">
        <v>220</v>
      </c>
      <c r="C23" s="33" t="s">
        <v>221</v>
      </c>
      <c r="D23" s="33" t="s">
        <v>98</v>
      </c>
      <c r="E23" s="33" t="s">
        <v>170</v>
      </c>
      <c r="F23" s="33" t="s">
        <v>230</v>
      </c>
      <c r="G23" s="33" t="s">
        <v>231</v>
      </c>
      <c r="H23" s="117"/>
      <c r="I23" s="117"/>
      <c r="J23" s="117"/>
      <c r="K23" s="117"/>
      <c r="L23" s="24"/>
      <c r="M23" s="117"/>
      <c r="N23" s="24"/>
      <c r="O23" s="24"/>
      <c r="P23" s="24"/>
      <c r="Q23" s="24"/>
      <c r="R23" s="117"/>
      <c r="S23" s="117"/>
      <c r="T23" s="117"/>
      <c r="U23" s="117"/>
      <c r="V23" s="117"/>
      <c r="W23" s="117"/>
      <c r="X23" s="117"/>
    </row>
    <row r="24" s="1" customFormat="1" ht="22.5" customHeight="1" spans="1:24">
      <c r="A24" s="162" t="s">
        <v>73</v>
      </c>
      <c r="B24" s="33" t="s">
        <v>220</v>
      </c>
      <c r="C24" s="33" t="s">
        <v>221</v>
      </c>
      <c r="D24" s="33" t="s">
        <v>99</v>
      </c>
      <c r="E24" s="33" t="s">
        <v>171</v>
      </c>
      <c r="F24" s="33" t="s">
        <v>232</v>
      </c>
      <c r="G24" s="33" t="s">
        <v>233</v>
      </c>
      <c r="H24" s="117">
        <v>6403.43</v>
      </c>
      <c r="I24" s="117">
        <v>6403.43</v>
      </c>
      <c r="J24" s="117"/>
      <c r="K24" s="117"/>
      <c r="L24" s="24"/>
      <c r="M24" s="117">
        <v>6403.43</v>
      </c>
      <c r="N24" s="24"/>
      <c r="O24" s="24"/>
      <c r="P24" s="24"/>
      <c r="Q24" s="24"/>
      <c r="R24" s="117"/>
      <c r="S24" s="117"/>
      <c r="T24" s="117"/>
      <c r="U24" s="117"/>
      <c r="V24" s="117"/>
      <c r="W24" s="117"/>
      <c r="X24" s="117"/>
    </row>
    <row r="25" s="1" customFormat="1" ht="22.5" customHeight="1" spans="1:24">
      <c r="A25" s="162" t="s">
        <v>73</v>
      </c>
      <c r="B25" s="33" t="s">
        <v>220</v>
      </c>
      <c r="C25" s="33" t="s">
        <v>221</v>
      </c>
      <c r="D25" s="33" t="s">
        <v>108</v>
      </c>
      <c r="E25" s="33" t="s">
        <v>176</v>
      </c>
      <c r="F25" s="33" t="s">
        <v>232</v>
      </c>
      <c r="G25" s="33" t="s">
        <v>233</v>
      </c>
      <c r="H25" s="117">
        <v>21933.07</v>
      </c>
      <c r="I25" s="117">
        <v>21933.07</v>
      </c>
      <c r="J25" s="117"/>
      <c r="K25" s="117"/>
      <c r="L25" s="24"/>
      <c r="M25" s="117">
        <v>21933.07</v>
      </c>
      <c r="N25" s="24"/>
      <c r="O25" s="24"/>
      <c r="P25" s="24"/>
      <c r="Q25" s="24"/>
      <c r="R25" s="117"/>
      <c r="S25" s="117"/>
      <c r="T25" s="117"/>
      <c r="U25" s="117"/>
      <c r="V25" s="117"/>
      <c r="W25" s="117"/>
      <c r="X25" s="117"/>
    </row>
    <row r="26" s="1" customFormat="1" ht="22.5" customHeight="1" spans="1:24">
      <c r="A26" s="162" t="s">
        <v>73</v>
      </c>
      <c r="B26" s="33" t="s">
        <v>220</v>
      </c>
      <c r="C26" s="33" t="s">
        <v>221</v>
      </c>
      <c r="D26" s="33" t="s">
        <v>99</v>
      </c>
      <c r="E26" s="33" t="s">
        <v>171</v>
      </c>
      <c r="F26" s="33" t="s">
        <v>232</v>
      </c>
      <c r="G26" s="33" t="s">
        <v>233</v>
      </c>
      <c r="H26" s="117">
        <v>4968</v>
      </c>
      <c r="I26" s="117">
        <v>4968</v>
      </c>
      <c r="J26" s="117"/>
      <c r="K26" s="117"/>
      <c r="L26" s="24"/>
      <c r="M26" s="117">
        <v>4968</v>
      </c>
      <c r="N26" s="24"/>
      <c r="O26" s="24"/>
      <c r="P26" s="24"/>
      <c r="Q26" s="24"/>
      <c r="R26" s="117"/>
      <c r="S26" s="117"/>
      <c r="T26" s="117"/>
      <c r="U26" s="117"/>
      <c r="V26" s="117"/>
      <c r="W26" s="117"/>
      <c r="X26" s="117"/>
    </row>
    <row r="27" s="1" customFormat="1" ht="22.5" customHeight="1" spans="1:24">
      <c r="A27" s="162" t="s">
        <v>73</v>
      </c>
      <c r="B27" s="33" t="s">
        <v>220</v>
      </c>
      <c r="C27" s="33" t="s">
        <v>221</v>
      </c>
      <c r="D27" s="33" t="s">
        <v>99</v>
      </c>
      <c r="E27" s="33" t="s">
        <v>171</v>
      </c>
      <c r="F27" s="33" t="s">
        <v>232</v>
      </c>
      <c r="G27" s="33" t="s">
        <v>233</v>
      </c>
      <c r="H27" s="117"/>
      <c r="I27" s="117"/>
      <c r="J27" s="117"/>
      <c r="K27" s="117"/>
      <c r="L27" s="24"/>
      <c r="M27" s="117"/>
      <c r="N27" s="24"/>
      <c r="O27" s="24"/>
      <c r="P27" s="24"/>
      <c r="Q27" s="24"/>
      <c r="R27" s="117"/>
      <c r="S27" s="117"/>
      <c r="T27" s="117"/>
      <c r="U27" s="117"/>
      <c r="V27" s="117"/>
      <c r="W27" s="117"/>
      <c r="X27" s="117"/>
    </row>
    <row r="28" s="1" customFormat="1" ht="22.5" customHeight="1" spans="1:24">
      <c r="A28" s="162" t="s">
        <v>73</v>
      </c>
      <c r="B28" s="33" t="s">
        <v>220</v>
      </c>
      <c r="C28" s="33" t="s">
        <v>221</v>
      </c>
      <c r="D28" s="33" t="s">
        <v>99</v>
      </c>
      <c r="E28" s="33" t="s">
        <v>171</v>
      </c>
      <c r="F28" s="33" t="s">
        <v>232</v>
      </c>
      <c r="G28" s="33" t="s">
        <v>233</v>
      </c>
      <c r="H28" s="117"/>
      <c r="I28" s="117"/>
      <c r="J28" s="117"/>
      <c r="K28" s="117"/>
      <c r="L28" s="24"/>
      <c r="M28" s="117"/>
      <c r="N28" s="24"/>
      <c r="O28" s="24"/>
      <c r="P28" s="24"/>
      <c r="Q28" s="24"/>
      <c r="R28" s="117"/>
      <c r="S28" s="117"/>
      <c r="T28" s="117"/>
      <c r="U28" s="117"/>
      <c r="V28" s="117"/>
      <c r="W28" s="117"/>
      <c r="X28" s="117"/>
    </row>
    <row r="29" s="1" customFormat="1" ht="22.5" customHeight="1" spans="1:24">
      <c r="A29" s="162" t="s">
        <v>73</v>
      </c>
      <c r="B29" s="33" t="s">
        <v>234</v>
      </c>
      <c r="C29" s="33" t="s">
        <v>181</v>
      </c>
      <c r="D29" s="33" t="s">
        <v>115</v>
      </c>
      <c r="E29" s="33" t="s">
        <v>181</v>
      </c>
      <c r="F29" s="33" t="s">
        <v>235</v>
      </c>
      <c r="G29" s="33" t="s">
        <v>181</v>
      </c>
      <c r="H29" s="117">
        <v>402686.04</v>
      </c>
      <c r="I29" s="117">
        <v>402686.04</v>
      </c>
      <c r="J29" s="117"/>
      <c r="K29" s="117"/>
      <c r="L29" s="24"/>
      <c r="M29" s="117">
        <v>402686.04</v>
      </c>
      <c r="N29" s="24"/>
      <c r="O29" s="24"/>
      <c r="P29" s="24"/>
      <c r="Q29" s="24"/>
      <c r="R29" s="117"/>
      <c r="S29" s="117"/>
      <c r="T29" s="117"/>
      <c r="U29" s="117"/>
      <c r="V29" s="117"/>
      <c r="W29" s="117"/>
      <c r="X29" s="117"/>
    </row>
    <row r="30" s="1" customFormat="1" ht="22.5" customHeight="1" spans="1:24">
      <c r="A30" s="162" t="s">
        <v>73</v>
      </c>
      <c r="B30" s="33" t="s">
        <v>236</v>
      </c>
      <c r="C30" s="33" t="s">
        <v>237</v>
      </c>
      <c r="D30" s="33" t="s">
        <v>108</v>
      </c>
      <c r="E30" s="33" t="s">
        <v>176</v>
      </c>
      <c r="F30" s="33" t="s">
        <v>238</v>
      </c>
      <c r="G30" s="33" t="s">
        <v>239</v>
      </c>
      <c r="H30" s="117">
        <v>3000</v>
      </c>
      <c r="I30" s="117">
        <v>3000</v>
      </c>
      <c r="J30" s="117"/>
      <c r="K30" s="117"/>
      <c r="L30" s="24"/>
      <c r="M30" s="117">
        <v>3000</v>
      </c>
      <c r="N30" s="24"/>
      <c r="O30" s="24"/>
      <c r="P30" s="24"/>
      <c r="Q30" s="24"/>
      <c r="R30" s="117"/>
      <c r="S30" s="117"/>
      <c r="T30" s="117"/>
      <c r="U30" s="117"/>
      <c r="V30" s="117"/>
      <c r="W30" s="117"/>
      <c r="X30" s="117"/>
    </row>
    <row r="31" s="1" customFormat="1" ht="22.5" customHeight="1" spans="1:24">
      <c r="A31" s="162" t="s">
        <v>73</v>
      </c>
      <c r="B31" s="33" t="s">
        <v>236</v>
      </c>
      <c r="C31" s="33" t="s">
        <v>237</v>
      </c>
      <c r="D31" s="33" t="s">
        <v>108</v>
      </c>
      <c r="E31" s="33" t="s">
        <v>176</v>
      </c>
      <c r="F31" s="33" t="s">
        <v>240</v>
      </c>
      <c r="G31" s="33" t="s">
        <v>241</v>
      </c>
      <c r="H31" s="117">
        <v>15865</v>
      </c>
      <c r="I31" s="117">
        <v>15865</v>
      </c>
      <c r="J31" s="117"/>
      <c r="K31" s="117"/>
      <c r="L31" s="24"/>
      <c r="M31" s="117">
        <v>15865</v>
      </c>
      <c r="N31" s="24"/>
      <c r="O31" s="24"/>
      <c r="P31" s="24"/>
      <c r="Q31" s="24"/>
      <c r="R31" s="117"/>
      <c r="S31" s="117"/>
      <c r="T31" s="117"/>
      <c r="U31" s="117"/>
      <c r="V31" s="117"/>
      <c r="W31" s="117"/>
      <c r="X31" s="117"/>
    </row>
    <row r="32" s="1" customFormat="1" ht="22.5" customHeight="1" spans="1:24">
      <c r="A32" s="162" t="s">
        <v>73</v>
      </c>
      <c r="B32" s="33" t="s">
        <v>236</v>
      </c>
      <c r="C32" s="33" t="s">
        <v>237</v>
      </c>
      <c r="D32" s="33" t="s">
        <v>108</v>
      </c>
      <c r="E32" s="33" t="s">
        <v>176</v>
      </c>
      <c r="F32" s="33" t="s">
        <v>242</v>
      </c>
      <c r="G32" s="33" t="s">
        <v>243</v>
      </c>
      <c r="H32" s="117">
        <v>41945</v>
      </c>
      <c r="I32" s="117">
        <v>41945</v>
      </c>
      <c r="J32" s="117"/>
      <c r="K32" s="117"/>
      <c r="L32" s="24"/>
      <c r="M32" s="117">
        <v>41945</v>
      </c>
      <c r="N32" s="24"/>
      <c r="O32" s="24"/>
      <c r="P32" s="24"/>
      <c r="Q32" s="24"/>
      <c r="R32" s="117"/>
      <c r="S32" s="117"/>
      <c r="T32" s="117"/>
      <c r="U32" s="117"/>
      <c r="V32" s="117"/>
      <c r="W32" s="117"/>
      <c r="X32" s="117"/>
    </row>
    <row r="33" s="1" customFormat="1" ht="22.5" customHeight="1" spans="1:24">
      <c r="A33" s="162" t="s">
        <v>73</v>
      </c>
      <c r="B33" s="33" t="s">
        <v>236</v>
      </c>
      <c r="C33" s="33" t="s">
        <v>237</v>
      </c>
      <c r="D33" s="33" t="s">
        <v>108</v>
      </c>
      <c r="E33" s="33" t="s">
        <v>176</v>
      </c>
      <c r="F33" s="33" t="s">
        <v>244</v>
      </c>
      <c r="G33" s="33" t="s">
        <v>245</v>
      </c>
      <c r="H33" s="117">
        <v>15000</v>
      </c>
      <c r="I33" s="117">
        <v>15000</v>
      </c>
      <c r="J33" s="117"/>
      <c r="K33" s="117"/>
      <c r="L33" s="24"/>
      <c r="M33" s="117">
        <v>15000</v>
      </c>
      <c r="N33" s="24"/>
      <c r="O33" s="24"/>
      <c r="P33" s="24"/>
      <c r="Q33" s="24"/>
      <c r="R33" s="117"/>
      <c r="S33" s="117"/>
      <c r="T33" s="117"/>
      <c r="U33" s="117"/>
      <c r="V33" s="117"/>
      <c r="W33" s="117"/>
      <c r="X33" s="117"/>
    </row>
    <row r="34" s="1" customFormat="1" ht="22.5" customHeight="1" spans="1:24">
      <c r="A34" s="162" t="s">
        <v>73</v>
      </c>
      <c r="B34" s="33" t="s">
        <v>246</v>
      </c>
      <c r="C34" s="33" t="s">
        <v>247</v>
      </c>
      <c r="D34" s="33" t="s">
        <v>108</v>
      </c>
      <c r="E34" s="33" t="s">
        <v>176</v>
      </c>
      <c r="F34" s="33" t="s">
        <v>242</v>
      </c>
      <c r="G34" s="33" t="s">
        <v>243</v>
      </c>
      <c r="H34" s="117">
        <v>2000</v>
      </c>
      <c r="I34" s="117">
        <v>2000</v>
      </c>
      <c r="J34" s="117"/>
      <c r="K34" s="117"/>
      <c r="L34" s="24"/>
      <c r="M34" s="117">
        <v>2000</v>
      </c>
      <c r="N34" s="24"/>
      <c r="O34" s="24"/>
      <c r="P34" s="24"/>
      <c r="Q34" s="24"/>
      <c r="R34" s="117"/>
      <c r="S34" s="117"/>
      <c r="T34" s="117"/>
      <c r="U34" s="117"/>
      <c r="V34" s="117"/>
      <c r="W34" s="117"/>
      <c r="X34" s="117"/>
    </row>
    <row r="35" s="1" customFormat="1" ht="22.5" customHeight="1" spans="1:24">
      <c r="A35" s="162" t="s">
        <v>73</v>
      </c>
      <c r="B35" s="33" t="s">
        <v>248</v>
      </c>
      <c r="C35" s="33" t="s">
        <v>249</v>
      </c>
      <c r="D35" s="33" t="s">
        <v>108</v>
      </c>
      <c r="E35" s="33" t="s">
        <v>176</v>
      </c>
      <c r="F35" s="33" t="s">
        <v>250</v>
      </c>
      <c r="G35" s="33" t="s">
        <v>249</v>
      </c>
      <c r="H35" s="117">
        <v>47011.2</v>
      </c>
      <c r="I35" s="117">
        <v>47011.2</v>
      </c>
      <c r="J35" s="117"/>
      <c r="K35" s="117"/>
      <c r="L35" s="24"/>
      <c r="M35" s="117">
        <v>47011.2</v>
      </c>
      <c r="N35" s="24"/>
      <c r="O35" s="24"/>
      <c r="P35" s="24"/>
      <c r="Q35" s="24"/>
      <c r="R35" s="117"/>
      <c r="S35" s="117"/>
      <c r="T35" s="117"/>
      <c r="U35" s="117"/>
      <c r="V35" s="117"/>
      <c r="W35" s="117"/>
      <c r="X35" s="117"/>
    </row>
    <row r="36" s="1" customFormat="1" ht="22.5" customHeight="1" spans="1:24">
      <c r="A36" s="162" t="s">
        <v>73</v>
      </c>
      <c r="B36" s="33" t="s">
        <v>251</v>
      </c>
      <c r="C36" s="33" t="s">
        <v>252</v>
      </c>
      <c r="D36" s="33" t="s">
        <v>108</v>
      </c>
      <c r="E36" s="33" t="s">
        <v>176</v>
      </c>
      <c r="F36" s="33" t="s">
        <v>253</v>
      </c>
      <c r="G36" s="33" t="s">
        <v>254</v>
      </c>
      <c r="H36" s="117">
        <v>27000</v>
      </c>
      <c r="I36" s="117">
        <v>27000</v>
      </c>
      <c r="J36" s="117"/>
      <c r="K36" s="117"/>
      <c r="L36" s="24"/>
      <c r="M36" s="117">
        <v>27000</v>
      </c>
      <c r="N36" s="24"/>
      <c r="O36" s="24"/>
      <c r="P36" s="24"/>
      <c r="Q36" s="24"/>
      <c r="R36" s="117"/>
      <c r="S36" s="117"/>
      <c r="T36" s="117"/>
      <c r="U36" s="117"/>
      <c r="V36" s="117"/>
      <c r="W36" s="117"/>
      <c r="X36" s="117"/>
    </row>
    <row r="37" s="1" customFormat="1" ht="22.5" customHeight="1" spans="1:24">
      <c r="A37" s="162" t="s">
        <v>73</v>
      </c>
      <c r="B37" s="33" t="s">
        <v>236</v>
      </c>
      <c r="C37" s="33" t="s">
        <v>237</v>
      </c>
      <c r="D37" s="33" t="s">
        <v>108</v>
      </c>
      <c r="E37" s="33" t="s">
        <v>176</v>
      </c>
      <c r="F37" s="33" t="s">
        <v>253</v>
      </c>
      <c r="G37" s="33" t="s">
        <v>254</v>
      </c>
      <c r="H37" s="117">
        <v>2100</v>
      </c>
      <c r="I37" s="117">
        <v>2100</v>
      </c>
      <c r="J37" s="117"/>
      <c r="K37" s="117"/>
      <c r="L37" s="24"/>
      <c r="M37" s="117">
        <v>2100</v>
      </c>
      <c r="N37" s="24"/>
      <c r="O37" s="24"/>
      <c r="P37" s="24"/>
      <c r="Q37" s="24"/>
      <c r="R37" s="117"/>
      <c r="S37" s="117"/>
      <c r="T37" s="117"/>
      <c r="U37" s="117"/>
      <c r="V37" s="117"/>
      <c r="W37" s="117"/>
      <c r="X37" s="117"/>
    </row>
    <row r="38" s="1" customFormat="1" ht="22.5" customHeight="1" spans="1:24">
      <c r="A38" s="162" t="s">
        <v>73</v>
      </c>
      <c r="B38" s="33" t="s">
        <v>236</v>
      </c>
      <c r="C38" s="33" t="s">
        <v>237</v>
      </c>
      <c r="D38" s="33" t="s">
        <v>92</v>
      </c>
      <c r="E38" s="33" t="s">
        <v>167</v>
      </c>
      <c r="F38" s="33" t="s">
        <v>255</v>
      </c>
      <c r="G38" s="33" t="s">
        <v>256</v>
      </c>
      <c r="H38" s="117">
        <v>1200</v>
      </c>
      <c r="I38" s="117">
        <v>1200</v>
      </c>
      <c r="J38" s="117"/>
      <c r="K38" s="117"/>
      <c r="L38" s="24"/>
      <c r="M38" s="117">
        <v>1200</v>
      </c>
      <c r="N38" s="24"/>
      <c r="O38" s="24"/>
      <c r="P38" s="24"/>
      <c r="Q38" s="24"/>
      <c r="R38" s="117"/>
      <c r="S38" s="117"/>
      <c r="T38" s="117"/>
      <c r="U38" s="117"/>
      <c r="V38" s="117"/>
      <c r="W38" s="117"/>
      <c r="X38" s="117"/>
    </row>
    <row r="39" s="1" customFormat="1" ht="22.5" customHeight="1" spans="1:24">
      <c r="A39" s="162" t="s">
        <v>73</v>
      </c>
      <c r="B39" s="33" t="s">
        <v>257</v>
      </c>
      <c r="C39" s="33" t="s">
        <v>258</v>
      </c>
      <c r="D39" s="33" t="s">
        <v>108</v>
      </c>
      <c r="E39" s="33" t="s">
        <v>176</v>
      </c>
      <c r="F39" s="33" t="s">
        <v>259</v>
      </c>
      <c r="G39" s="33" t="s">
        <v>260</v>
      </c>
      <c r="H39" s="117">
        <v>6000</v>
      </c>
      <c r="I39" s="117">
        <v>6000</v>
      </c>
      <c r="J39" s="117"/>
      <c r="K39" s="117"/>
      <c r="L39" s="24"/>
      <c r="M39" s="117">
        <v>6000</v>
      </c>
      <c r="N39" s="24"/>
      <c r="O39" s="24"/>
      <c r="P39" s="24"/>
      <c r="Q39" s="24"/>
      <c r="R39" s="117"/>
      <c r="S39" s="117"/>
      <c r="T39" s="117"/>
      <c r="U39" s="117"/>
      <c r="V39" s="117"/>
      <c r="W39" s="117"/>
      <c r="X39" s="117"/>
    </row>
    <row r="40" s="1" customFormat="1" ht="22.5" customHeight="1" spans="1:24">
      <c r="A40" s="162" t="s">
        <v>73</v>
      </c>
      <c r="B40" s="33" t="s">
        <v>257</v>
      </c>
      <c r="C40" s="33" t="s">
        <v>258</v>
      </c>
      <c r="D40" s="33" t="s">
        <v>108</v>
      </c>
      <c r="E40" s="33" t="s">
        <v>176</v>
      </c>
      <c r="F40" s="33" t="s">
        <v>259</v>
      </c>
      <c r="G40" s="33" t="s">
        <v>260</v>
      </c>
      <c r="H40" s="117">
        <v>6000</v>
      </c>
      <c r="I40" s="117">
        <v>6000</v>
      </c>
      <c r="J40" s="117"/>
      <c r="K40" s="117"/>
      <c r="L40" s="24"/>
      <c r="M40" s="117">
        <v>6000</v>
      </c>
      <c r="N40" s="24"/>
      <c r="O40" s="24"/>
      <c r="P40" s="24"/>
      <c r="Q40" s="24"/>
      <c r="R40" s="117"/>
      <c r="S40" s="117"/>
      <c r="T40" s="117"/>
      <c r="U40" s="117"/>
      <c r="V40" s="117"/>
      <c r="W40" s="117"/>
      <c r="X40" s="117"/>
    </row>
    <row r="41" s="1" customFormat="1" ht="22.5" customHeight="1" spans="1:24">
      <c r="A41" s="162" t="s">
        <v>73</v>
      </c>
      <c r="B41" s="33" t="s">
        <v>257</v>
      </c>
      <c r="C41" s="33" t="s">
        <v>258</v>
      </c>
      <c r="D41" s="33" t="s">
        <v>108</v>
      </c>
      <c r="E41" s="33" t="s">
        <v>176</v>
      </c>
      <c r="F41" s="33" t="s">
        <v>259</v>
      </c>
      <c r="G41" s="33" t="s">
        <v>260</v>
      </c>
      <c r="H41" s="117">
        <v>6000</v>
      </c>
      <c r="I41" s="117">
        <v>6000</v>
      </c>
      <c r="J41" s="117"/>
      <c r="K41" s="117"/>
      <c r="L41" s="24"/>
      <c r="M41" s="117">
        <v>6000</v>
      </c>
      <c r="N41" s="24"/>
      <c r="O41" s="24"/>
      <c r="P41" s="24"/>
      <c r="Q41" s="24"/>
      <c r="R41" s="117"/>
      <c r="S41" s="117"/>
      <c r="T41" s="117"/>
      <c r="U41" s="117"/>
      <c r="V41" s="117"/>
      <c r="W41" s="117"/>
      <c r="X41" s="117"/>
    </row>
    <row r="42" s="1" customFormat="1" ht="22.5" customHeight="1" spans="1:24">
      <c r="A42" s="162" t="s">
        <v>73</v>
      </c>
      <c r="B42" s="33" t="s">
        <v>257</v>
      </c>
      <c r="C42" s="33" t="s">
        <v>258</v>
      </c>
      <c r="D42" s="33" t="s">
        <v>108</v>
      </c>
      <c r="E42" s="33" t="s">
        <v>176</v>
      </c>
      <c r="F42" s="33" t="s">
        <v>259</v>
      </c>
      <c r="G42" s="33" t="s">
        <v>260</v>
      </c>
      <c r="H42" s="117">
        <v>6000</v>
      </c>
      <c r="I42" s="117">
        <v>6000</v>
      </c>
      <c r="J42" s="117"/>
      <c r="K42" s="117"/>
      <c r="L42" s="24"/>
      <c r="M42" s="117">
        <v>6000</v>
      </c>
      <c r="N42" s="24"/>
      <c r="O42" s="24"/>
      <c r="P42" s="24"/>
      <c r="Q42" s="24"/>
      <c r="R42" s="117"/>
      <c r="S42" s="117"/>
      <c r="T42" s="117"/>
      <c r="U42" s="117"/>
      <c r="V42" s="117"/>
      <c r="W42" s="117"/>
      <c r="X42" s="117"/>
    </row>
    <row r="43" s="1" customFormat="1" ht="22.5" customHeight="1" spans="1:24">
      <c r="A43" s="162" t="s">
        <v>73</v>
      </c>
      <c r="B43" s="33" t="s">
        <v>261</v>
      </c>
      <c r="C43" s="33" t="s">
        <v>262</v>
      </c>
      <c r="D43" s="33" t="s">
        <v>108</v>
      </c>
      <c r="E43" s="33" t="s">
        <v>176</v>
      </c>
      <c r="F43" s="33" t="s">
        <v>216</v>
      </c>
      <c r="G43" s="33" t="s">
        <v>217</v>
      </c>
      <c r="H43" s="117">
        <v>154000</v>
      </c>
      <c r="I43" s="117">
        <v>154000</v>
      </c>
      <c r="J43" s="117"/>
      <c r="K43" s="117"/>
      <c r="L43" s="24"/>
      <c r="M43" s="117">
        <v>154000</v>
      </c>
      <c r="N43" s="24"/>
      <c r="O43" s="24"/>
      <c r="P43" s="24"/>
      <c r="Q43" s="24"/>
      <c r="R43" s="117"/>
      <c r="S43" s="117"/>
      <c r="T43" s="117"/>
      <c r="U43" s="117"/>
      <c r="V43" s="117"/>
      <c r="W43" s="117"/>
      <c r="X43" s="117"/>
    </row>
    <row r="44" s="1" customFormat="1" ht="22.5" customHeight="1" spans="1:24">
      <c r="A44" s="162" t="s">
        <v>73</v>
      </c>
      <c r="B44" s="33" t="s">
        <v>263</v>
      </c>
      <c r="C44" s="33" t="s">
        <v>264</v>
      </c>
      <c r="D44" s="33" t="s">
        <v>108</v>
      </c>
      <c r="E44" s="33" t="s">
        <v>176</v>
      </c>
      <c r="F44" s="33" t="s">
        <v>265</v>
      </c>
      <c r="G44" s="33" t="s">
        <v>266</v>
      </c>
      <c r="H44" s="117">
        <v>96000</v>
      </c>
      <c r="I44" s="117">
        <v>96000</v>
      </c>
      <c r="J44" s="117"/>
      <c r="K44" s="117"/>
      <c r="L44" s="24"/>
      <c r="M44" s="117">
        <v>96000</v>
      </c>
      <c r="N44" s="24"/>
      <c r="O44" s="24"/>
      <c r="P44" s="24"/>
      <c r="Q44" s="24"/>
      <c r="R44" s="117"/>
      <c r="S44" s="117"/>
      <c r="T44" s="117"/>
      <c r="U44" s="117"/>
      <c r="V44" s="117"/>
      <c r="W44" s="117"/>
      <c r="X44" s="117"/>
    </row>
    <row r="45" s="1" customFormat="1" ht="22.5" customHeight="1" spans="1:24">
      <c r="A45" s="34" t="s">
        <v>116</v>
      </c>
      <c r="B45" s="163"/>
      <c r="C45" s="163"/>
      <c r="D45" s="163"/>
      <c r="E45" s="163"/>
      <c r="F45" s="163"/>
      <c r="G45" s="164"/>
      <c r="H45" s="117">
        <v>5155432.5</v>
      </c>
      <c r="I45" s="117">
        <v>5155432.5</v>
      </c>
      <c r="J45" s="52"/>
      <c r="K45" s="117"/>
      <c r="L45" s="52"/>
      <c r="M45" s="117">
        <v>5155432.5</v>
      </c>
      <c r="N45" s="52"/>
      <c r="O45" s="52"/>
      <c r="P45" s="52"/>
      <c r="Q45" s="52"/>
      <c r="R45" s="117"/>
      <c r="S45" s="117"/>
      <c r="T45" s="117"/>
      <c r="U45" s="117"/>
      <c r="V45" s="117"/>
      <c r="W45" s="117"/>
      <c r="X45" s="117"/>
    </row>
  </sheetData>
  <mergeCells count="30">
    <mergeCell ref="A3:W3"/>
    <mergeCell ref="A4:G4"/>
    <mergeCell ref="H5:X5"/>
    <mergeCell ref="I6:N6"/>
    <mergeCell ref="O6:Q6"/>
    <mergeCell ref="S6:X6"/>
    <mergeCell ref="I7:J7"/>
    <mergeCell ref="A45:G45"/>
    <mergeCell ref="A5:A8"/>
    <mergeCell ref="B5:B8"/>
    <mergeCell ref="C5:C8"/>
    <mergeCell ref="D5:D8"/>
    <mergeCell ref="E5:E8"/>
    <mergeCell ref="F5:F8"/>
    <mergeCell ref="G5:G8"/>
    <mergeCell ref="H6:H8"/>
    <mergeCell ref="K7:K8"/>
    <mergeCell ref="L7:L8"/>
    <mergeCell ref="M7:M8"/>
    <mergeCell ref="N7:N8"/>
    <mergeCell ref="O7:O8"/>
    <mergeCell ref="P7:P8"/>
    <mergeCell ref="Q7:Q8"/>
    <mergeCell ref="R6:R8"/>
    <mergeCell ref="S7:S8"/>
    <mergeCell ref="T7:T8"/>
    <mergeCell ref="U7:U8"/>
    <mergeCell ref="V7:V8"/>
    <mergeCell ref="W7:W8"/>
    <mergeCell ref="X7:X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0"/>
  <sheetViews>
    <sheetView showZeros="0" workbookViewId="0">
      <pane ySplit="1" topLeftCell="A2" activePane="bottomLeft" state="frozen"/>
      <selection/>
      <selection pane="bottomLeft" activeCell="B11" sqref="B11"/>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55"/>
      <c r="W2" s="66" t="s">
        <v>267</v>
      </c>
    </row>
    <row r="3" ht="27.75" customHeight="1" spans="1:23">
      <c r="A3" s="28" t="s">
        <v>268</v>
      </c>
      <c r="B3" s="28"/>
      <c r="C3" s="28"/>
      <c r="D3" s="28"/>
      <c r="E3" s="28"/>
      <c r="F3" s="28"/>
      <c r="G3" s="28"/>
      <c r="H3" s="28"/>
      <c r="I3" s="28"/>
      <c r="J3" s="28"/>
      <c r="K3" s="28"/>
      <c r="L3" s="28"/>
      <c r="M3" s="28"/>
      <c r="N3" s="28"/>
      <c r="O3" s="28"/>
      <c r="P3" s="28"/>
      <c r="Q3" s="28"/>
      <c r="R3" s="28"/>
      <c r="S3" s="28"/>
      <c r="T3" s="28"/>
      <c r="U3" s="28"/>
      <c r="V3" s="28"/>
      <c r="W3" s="28"/>
    </row>
    <row r="4" s="1" customFormat="1" ht="19.5" customHeight="1" spans="1:23">
      <c r="A4" s="6" t="str">
        <f>"单位名称："&amp;"纳帕海省级自然保护区管护局"</f>
        <v>单位名称：纳帕海省级自然保护区管护局</v>
      </c>
      <c r="B4" s="7"/>
      <c r="C4" s="7"/>
      <c r="D4" s="7"/>
      <c r="E4" s="7"/>
      <c r="F4" s="7"/>
      <c r="G4" s="7"/>
      <c r="H4" s="7"/>
      <c r="I4" s="8"/>
      <c r="J4" s="8"/>
      <c r="K4" s="8"/>
      <c r="L4" s="8"/>
      <c r="M4" s="8"/>
      <c r="N4" s="8"/>
      <c r="O4" s="8"/>
      <c r="P4" s="8"/>
      <c r="Q4" s="8"/>
      <c r="R4" s="1"/>
      <c r="S4" s="1"/>
      <c r="T4" s="1"/>
      <c r="U4" s="156"/>
      <c r="V4" s="1"/>
      <c r="W4" s="126" t="s">
        <v>184</v>
      </c>
    </row>
    <row r="5" s="1" customFormat="1" ht="21.75" customHeight="1" spans="1:23">
      <c r="A5" s="10" t="s">
        <v>269</v>
      </c>
      <c r="B5" s="11" t="s">
        <v>194</v>
      </c>
      <c r="C5" s="10" t="s">
        <v>195</v>
      </c>
      <c r="D5" s="10" t="s">
        <v>270</v>
      </c>
      <c r="E5" s="11" t="s">
        <v>196</v>
      </c>
      <c r="F5" s="11" t="s">
        <v>197</v>
      </c>
      <c r="G5" s="11" t="s">
        <v>271</v>
      </c>
      <c r="H5" s="11" t="s">
        <v>272</v>
      </c>
      <c r="I5" s="29" t="s">
        <v>58</v>
      </c>
      <c r="J5" s="12" t="s">
        <v>273</v>
      </c>
      <c r="K5" s="13"/>
      <c r="L5" s="13"/>
      <c r="M5" s="14"/>
      <c r="N5" s="12" t="s">
        <v>202</v>
      </c>
      <c r="O5" s="13"/>
      <c r="P5" s="14"/>
      <c r="Q5" s="11" t="s">
        <v>64</v>
      </c>
      <c r="R5" s="12" t="s">
        <v>79</v>
      </c>
      <c r="S5" s="13"/>
      <c r="T5" s="13"/>
      <c r="U5" s="13"/>
      <c r="V5" s="13"/>
      <c r="W5" s="14"/>
    </row>
    <row r="6" s="1" customFormat="1" ht="21.75" customHeight="1" spans="1:23">
      <c r="A6" s="15"/>
      <c r="B6" s="30"/>
      <c r="C6" s="15"/>
      <c r="D6" s="15"/>
      <c r="E6" s="16"/>
      <c r="F6" s="16"/>
      <c r="G6" s="16"/>
      <c r="H6" s="16"/>
      <c r="I6" s="30"/>
      <c r="J6" s="151" t="s">
        <v>61</v>
      </c>
      <c r="K6" s="152"/>
      <c r="L6" s="11" t="s">
        <v>62</v>
      </c>
      <c r="M6" s="11" t="s">
        <v>63</v>
      </c>
      <c r="N6" s="11" t="s">
        <v>61</v>
      </c>
      <c r="O6" s="11" t="s">
        <v>62</v>
      </c>
      <c r="P6" s="11" t="s">
        <v>63</v>
      </c>
      <c r="Q6" s="16"/>
      <c r="R6" s="11" t="s">
        <v>60</v>
      </c>
      <c r="S6" s="10" t="s">
        <v>67</v>
      </c>
      <c r="T6" s="10" t="s">
        <v>208</v>
      </c>
      <c r="U6" s="10" t="s">
        <v>69</v>
      </c>
      <c r="V6" s="10" t="s">
        <v>70</v>
      </c>
      <c r="W6" s="10" t="s">
        <v>71</v>
      </c>
    </row>
    <row r="7" s="1" customFormat="1" ht="21" customHeight="1" spans="1:23">
      <c r="A7" s="30"/>
      <c r="B7" s="30"/>
      <c r="C7" s="30"/>
      <c r="D7" s="30"/>
      <c r="E7" s="30"/>
      <c r="F7" s="30"/>
      <c r="G7" s="30"/>
      <c r="H7" s="30"/>
      <c r="I7" s="30"/>
      <c r="J7" s="153"/>
      <c r="K7" s="119"/>
      <c r="L7" s="30"/>
      <c r="M7" s="30"/>
      <c r="N7" s="30"/>
      <c r="O7" s="30"/>
      <c r="P7" s="30"/>
      <c r="Q7" s="30"/>
      <c r="R7" s="30"/>
      <c r="S7" s="157"/>
      <c r="T7" s="157"/>
      <c r="U7" s="157"/>
      <c r="V7" s="157"/>
      <c r="W7" s="157"/>
    </row>
    <row r="8" s="1" customFormat="1" ht="39.75" customHeight="1" spans="1:23">
      <c r="A8" s="17"/>
      <c r="B8" s="31"/>
      <c r="C8" s="17"/>
      <c r="D8" s="17"/>
      <c r="E8" s="18"/>
      <c r="F8" s="18"/>
      <c r="G8" s="18"/>
      <c r="H8" s="18"/>
      <c r="I8" s="31"/>
      <c r="J8" s="48" t="s">
        <v>60</v>
      </c>
      <c r="K8" s="48" t="s">
        <v>274</v>
      </c>
      <c r="L8" s="18"/>
      <c r="M8" s="18"/>
      <c r="N8" s="18"/>
      <c r="O8" s="18"/>
      <c r="P8" s="18"/>
      <c r="Q8" s="18"/>
      <c r="R8" s="18"/>
      <c r="S8" s="18"/>
      <c r="T8" s="18"/>
      <c r="U8" s="31"/>
      <c r="V8" s="18"/>
      <c r="W8" s="18"/>
    </row>
    <row r="9" s="1" customFormat="1" ht="19.5" customHeight="1" spans="1:23">
      <c r="A9" s="148">
        <v>1</v>
      </c>
      <c r="B9" s="148">
        <v>2</v>
      </c>
      <c r="C9" s="148">
        <v>3</v>
      </c>
      <c r="D9" s="148">
        <v>4</v>
      </c>
      <c r="E9" s="148">
        <v>5</v>
      </c>
      <c r="F9" s="148">
        <v>6</v>
      </c>
      <c r="G9" s="148">
        <v>7</v>
      </c>
      <c r="H9" s="148">
        <v>8</v>
      </c>
      <c r="I9" s="148">
        <v>9</v>
      </c>
      <c r="J9" s="148">
        <v>10</v>
      </c>
      <c r="K9" s="148">
        <v>11</v>
      </c>
      <c r="L9" s="148">
        <v>12</v>
      </c>
      <c r="M9" s="148">
        <v>13</v>
      </c>
      <c r="N9" s="148">
        <v>14</v>
      </c>
      <c r="O9" s="148">
        <v>15</v>
      </c>
      <c r="P9" s="148">
        <v>16</v>
      </c>
      <c r="Q9" s="148">
        <v>17</v>
      </c>
      <c r="R9" s="148">
        <v>18</v>
      </c>
      <c r="S9" s="148">
        <v>19</v>
      </c>
      <c r="T9" s="148">
        <v>20</v>
      </c>
      <c r="U9" s="148">
        <v>21</v>
      </c>
      <c r="V9" s="148">
        <v>22</v>
      </c>
      <c r="W9" s="148">
        <v>23</v>
      </c>
    </row>
    <row r="10" s="1" customFormat="1" ht="22.5" customHeight="1" spans="1:23">
      <c r="A10" s="149" t="s">
        <v>275</v>
      </c>
      <c r="B10" s="149"/>
      <c r="C10" s="149"/>
      <c r="D10" s="150"/>
      <c r="E10" s="150"/>
      <c r="F10" s="150"/>
      <c r="G10" s="150"/>
      <c r="H10" s="150"/>
      <c r="I10" s="23">
        <v>38000</v>
      </c>
      <c r="J10" s="23">
        <v>38000</v>
      </c>
      <c r="K10" s="23">
        <v>38000</v>
      </c>
      <c r="L10" s="23"/>
      <c r="M10" s="23"/>
      <c r="N10" s="52"/>
      <c r="O10" s="52"/>
      <c r="P10" s="37"/>
      <c r="Q10" s="23"/>
      <c r="R10" s="23"/>
      <c r="S10" s="23"/>
      <c r="T10" s="23"/>
      <c r="U10" s="117"/>
      <c r="V10" s="23"/>
      <c r="W10" s="23"/>
    </row>
    <row r="11" s="1" customFormat="1" ht="22.5" customHeight="1" spans="1:23">
      <c r="A11" s="150" t="s">
        <v>276</v>
      </c>
      <c r="B11" s="258" t="s">
        <v>277</v>
      </c>
      <c r="C11" s="21" t="s">
        <v>275</v>
      </c>
      <c r="D11" s="150" t="s">
        <v>73</v>
      </c>
      <c r="E11" s="150" t="s">
        <v>109</v>
      </c>
      <c r="F11" s="150" t="s">
        <v>177</v>
      </c>
      <c r="G11" s="150" t="s">
        <v>242</v>
      </c>
      <c r="H11" s="150" t="s">
        <v>243</v>
      </c>
      <c r="I11" s="23">
        <v>25000</v>
      </c>
      <c r="J11" s="23">
        <v>25000</v>
      </c>
      <c r="K11" s="23">
        <v>25000</v>
      </c>
      <c r="L11" s="23"/>
      <c r="M11" s="23"/>
      <c r="N11" s="52"/>
      <c r="O11" s="52"/>
      <c r="P11" s="37"/>
      <c r="Q11" s="23"/>
      <c r="R11" s="23"/>
      <c r="S11" s="23"/>
      <c r="T11" s="23"/>
      <c r="U11" s="117"/>
      <c r="V11" s="23"/>
      <c r="W11" s="23"/>
    </row>
    <row r="12" s="1" customFormat="1" ht="22.5" customHeight="1" spans="1:23">
      <c r="A12" s="150" t="s">
        <v>276</v>
      </c>
      <c r="B12" s="150" t="s">
        <v>277</v>
      </c>
      <c r="C12" s="21" t="s">
        <v>275</v>
      </c>
      <c r="D12" s="150" t="s">
        <v>73</v>
      </c>
      <c r="E12" s="150" t="s">
        <v>109</v>
      </c>
      <c r="F12" s="150" t="s">
        <v>177</v>
      </c>
      <c r="G12" s="150" t="s">
        <v>278</v>
      </c>
      <c r="H12" s="150" t="s">
        <v>279</v>
      </c>
      <c r="I12" s="23">
        <v>13000</v>
      </c>
      <c r="J12" s="23">
        <v>13000</v>
      </c>
      <c r="K12" s="23">
        <v>13000</v>
      </c>
      <c r="L12" s="23"/>
      <c r="M12" s="23"/>
      <c r="N12" s="24"/>
      <c r="O12" s="24"/>
      <c r="P12" s="24"/>
      <c r="Q12" s="23"/>
      <c r="R12" s="23"/>
      <c r="S12" s="23"/>
      <c r="T12" s="23"/>
      <c r="U12" s="117"/>
      <c r="V12" s="23"/>
      <c r="W12" s="23"/>
    </row>
    <row r="13" s="1" customFormat="1" ht="22.5" customHeight="1" spans="1:23">
      <c r="A13" s="149" t="s">
        <v>280</v>
      </c>
      <c r="B13" s="24"/>
      <c r="C13" s="24"/>
      <c r="D13" s="24"/>
      <c r="E13" s="24"/>
      <c r="F13" s="24"/>
      <c r="G13" s="24"/>
      <c r="H13" s="24"/>
      <c r="I13" s="23">
        <v>42000</v>
      </c>
      <c r="J13" s="23">
        <v>42000</v>
      </c>
      <c r="K13" s="23">
        <v>42000</v>
      </c>
      <c r="L13" s="23"/>
      <c r="M13" s="23"/>
      <c r="N13" s="24"/>
      <c r="O13" s="24"/>
      <c r="P13" s="24"/>
      <c r="Q13" s="23"/>
      <c r="R13" s="23"/>
      <c r="S13" s="23"/>
      <c r="T13" s="23"/>
      <c r="U13" s="117"/>
      <c r="V13" s="23"/>
      <c r="W13" s="23"/>
    </row>
    <row r="14" s="1" customFormat="1" ht="22.5" customHeight="1" spans="1:23">
      <c r="A14" s="150" t="s">
        <v>276</v>
      </c>
      <c r="B14" s="150" t="s">
        <v>281</v>
      </c>
      <c r="C14" s="21" t="s">
        <v>280</v>
      </c>
      <c r="D14" s="150" t="s">
        <v>73</v>
      </c>
      <c r="E14" s="150" t="s">
        <v>111</v>
      </c>
      <c r="F14" s="150" t="s">
        <v>179</v>
      </c>
      <c r="G14" s="150" t="s">
        <v>242</v>
      </c>
      <c r="H14" s="150" t="s">
        <v>243</v>
      </c>
      <c r="I14" s="23">
        <v>12000</v>
      </c>
      <c r="J14" s="23">
        <v>12000</v>
      </c>
      <c r="K14" s="23">
        <v>12000</v>
      </c>
      <c r="L14" s="23"/>
      <c r="M14" s="23"/>
      <c r="N14" s="24"/>
      <c r="O14" s="24"/>
      <c r="P14" s="24"/>
      <c r="Q14" s="23"/>
      <c r="R14" s="23"/>
      <c r="S14" s="23"/>
      <c r="T14" s="23"/>
      <c r="U14" s="117"/>
      <c r="V14" s="23"/>
      <c r="W14" s="23"/>
    </row>
    <row r="15" s="1" customFormat="1" ht="22.5" customHeight="1" spans="1:23">
      <c r="A15" s="150" t="s">
        <v>276</v>
      </c>
      <c r="B15" s="150" t="s">
        <v>281</v>
      </c>
      <c r="C15" s="21" t="s">
        <v>280</v>
      </c>
      <c r="D15" s="150" t="s">
        <v>73</v>
      </c>
      <c r="E15" s="150" t="s">
        <v>111</v>
      </c>
      <c r="F15" s="150" t="s">
        <v>179</v>
      </c>
      <c r="G15" s="150" t="s">
        <v>282</v>
      </c>
      <c r="H15" s="150" t="s">
        <v>283</v>
      </c>
      <c r="I15" s="23">
        <v>30000</v>
      </c>
      <c r="J15" s="23">
        <v>30000</v>
      </c>
      <c r="K15" s="23">
        <v>30000</v>
      </c>
      <c r="L15" s="23"/>
      <c r="M15" s="23"/>
      <c r="N15" s="24"/>
      <c r="O15" s="24"/>
      <c r="P15" s="24"/>
      <c r="Q15" s="23"/>
      <c r="R15" s="23"/>
      <c r="S15" s="23"/>
      <c r="T15" s="23"/>
      <c r="U15" s="117"/>
      <c r="V15" s="23"/>
      <c r="W15" s="23"/>
    </row>
    <row r="16" s="1" customFormat="1" ht="22.5" customHeight="1" spans="1:23">
      <c r="A16" s="149" t="s">
        <v>284</v>
      </c>
      <c r="B16" s="24"/>
      <c r="C16" s="24"/>
      <c r="D16" s="24"/>
      <c r="E16" s="24"/>
      <c r="F16" s="24"/>
      <c r="G16" s="24"/>
      <c r="H16" s="24"/>
      <c r="I16" s="23">
        <v>290000</v>
      </c>
      <c r="J16" s="23">
        <v>290000</v>
      </c>
      <c r="K16" s="23">
        <v>290000</v>
      </c>
      <c r="L16" s="23"/>
      <c r="M16" s="23"/>
      <c r="N16" s="24"/>
      <c r="O16" s="24"/>
      <c r="P16" s="24"/>
      <c r="Q16" s="23"/>
      <c r="R16" s="23"/>
      <c r="S16" s="23"/>
      <c r="T16" s="23"/>
      <c r="U16" s="117"/>
      <c r="V16" s="23"/>
      <c r="W16" s="23"/>
    </row>
    <row r="17" s="1" customFormat="1" ht="22.5" customHeight="1" spans="1:23">
      <c r="A17" s="150" t="s">
        <v>285</v>
      </c>
      <c r="B17" s="150" t="s">
        <v>286</v>
      </c>
      <c r="C17" s="21" t="s">
        <v>284</v>
      </c>
      <c r="D17" s="150" t="s">
        <v>73</v>
      </c>
      <c r="E17" s="150" t="s">
        <v>103</v>
      </c>
      <c r="F17" s="150" t="s">
        <v>173</v>
      </c>
      <c r="G17" s="150" t="s">
        <v>242</v>
      </c>
      <c r="H17" s="150" t="s">
        <v>243</v>
      </c>
      <c r="I17" s="23">
        <v>115000</v>
      </c>
      <c r="J17" s="23">
        <v>115000</v>
      </c>
      <c r="K17" s="23">
        <v>115000</v>
      </c>
      <c r="L17" s="23"/>
      <c r="M17" s="23"/>
      <c r="N17" s="24"/>
      <c r="O17" s="24"/>
      <c r="P17" s="24"/>
      <c r="Q17" s="23"/>
      <c r="R17" s="23"/>
      <c r="S17" s="23"/>
      <c r="T17" s="23"/>
      <c r="U17" s="117"/>
      <c r="V17" s="23"/>
      <c r="W17" s="23"/>
    </row>
    <row r="18" s="1" customFormat="1" ht="22.5" customHeight="1" spans="1:23">
      <c r="A18" s="150" t="s">
        <v>285</v>
      </c>
      <c r="B18" s="150" t="s">
        <v>286</v>
      </c>
      <c r="C18" s="21" t="s">
        <v>284</v>
      </c>
      <c r="D18" s="150" t="s">
        <v>73</v>
      </c>
      <c r="E18" s="150" t="s">
        <v>103</v>
      </c>
      <c r="F18" s="150" t="s">
        <v>173</v>
      </c>
      <c r="G18" s="150" t="s">
        <v>287</v>
      </c>
      <c r="H18" s="150" t="s">
        <v>288</v>
      </c>
      <c r="I18" s="23">
        <v>44400</v>
      </c>
      <c r="J18" s="23">
        <v>44400</v>
      </c>
      <c r="K18" s="23">
        <v>44400</v>
      </c>
      <c r="L18" s="23"/>
      <c r="M18" s="23"/>
      <c r="N18" s="24"/>
      <c r="O18" s="24"/>
      <c r="P18" s="24"/>
      <c r="Q18" s="23"/>
      <c r="R18" s="23"/>
      <c r="S18" s="23"/>
      <c r="T18" s="23"/>
      <c r="U18" s="117"/>
      <c r="V18" s="23"/>
      <c r="W18" s="23"/>
    </row>
    <row r="19" s="1" customFormat="1" ht="22.5" customHeight="1" spans="1:23">
      <c r="A19" s="150" t="s">
        <v>285</v>
      </c>
      <c r="B19" s="150" t="s">
        <v>286</v>
      </c>
      <c r="C19" s="21" t="s">
        <v>284</v>
      </c>
      <c r="D19" s="150" t="s">
        <v>73</v>
      </c>
      <c r="E19" s="150" t="s">
        <v>103</v>
      </c>
      <c r="F19" s="150" t="s">
        <v>173</v>
      </c>
      <c r="G19" s="150" t="s">
        <v>244</v>
      </c>
      <c r="H19" s="150" t="s">
        <v>245</v>
      </c>
      <c r="I19" s="23">
        <v>34000</v>
      </c>
      <c r="J19" s="23">
        <v>34000</v>
      </c>
      <c r="K19" s="23">
        <v>34000</v>
      </c>
      <c r="L19" s="23"/>
      <c r="M19" s="23"/>
      <c r="N19" s="24"/>
      <c r="O19" s="24"/>
      <c r="P19" s="24"/>
      <c r="Q19" s="23"/>
      <c r="R19" s="23"/>
      <c r="S19" s="23"/>
      <c r="T19" s="23"/>
      <c r="U19" s="117"/>
      <c r="V19" s="23"/>
      <c r="W19" s="23"/>
    </row>
    <row r="20" s="1" customFormat="1" ht="22.5" customHeight="1" spans="1:23">
      <c r="A20" s="150" t="s">
        <v>285</v>
      </c>
      <c r="B20" s="150" t="s">
        <v>286</v>
      </c>
      <c r="C20" s="21" t="s">
        <v>284</v>
      </c>
      <c r="D20" s="150" t="s">
        <v>73</v>
      </c>
      <c r="E20" s="150" t="s">
        <v>103</v>
      </c>
      <c r="F20" s="150" t="s">
        <v>173</v>
      </c>
      <c r="G20" s="150" t="s">
        <v>289</v>
      </c>
      <c r="H20" s="150" t="s">
        <v>290</v>
      </c>
      <c r="I20" s="23">
        <v>11600</v>
      </c>
      <c r="J20" s="23">
        <v>11600</v>
      </c>
      <c r="K20" s="23">
        <v>11600</v>
      </c>
      <c r="L20" s="23"/>
      <c r="M20" s="23"/>
      <c r="N20" s="24"/>
      <c r="O20" s="24"/>
      <c r="P20" s="24"/>
      <c r="Q20" s="23"/>
      <c r="R20" s="23"/>
      <c r="S20" s="23"/>
      <c r="T20" s="23"/>
      <c r="U20" s="117"/>
      <c r="V20" s="23"/>
      <c r="W20" s="23"/>
    </row>
    <row r="21" s="1" customFormat="1" ht="22.5" customHeight="1" spans="1:23">
      <c r="A21" s="150" t="s">
        <v>285</v>
      </c>
      <c r="B21" s="150" t="s">
        <v>286</v>
      </c>
      <c r="C21" s="21" t="s">
        <v>284</v>
      </c>
      <c r="D21" s="150" t="s">
        <v>73</v>
      </c>
      <c r="E21" s="150" t="s">
        <v>103</v>
      </c>
      <c r="F21" s="150" t="s">
        <v>173</v>
      </c>
      <c r="G21" s="150" t="s">
        <v>291</v>
      </c>
      <c r="H21" s="150" t="s">
        <v>292</v>
      </c>
      <c r="I21" s="23">
        <v>6000</v>
      </c>
      <c r="J21" s="23">
        <v>6000</v>
      </c>
      <c r="K21" s="23">
        <v>6000</v>
      </c>
      <c r="L21" s="23"/>
      <c r="M21" s="23"/>
      <c r="N21" s="24"/>
      <c r="O21" s="24"/>
      <c r="P21" s="24"/>
      <c r="Q21" s="23"/>
      <c r="R21" s="23"/>
      <c r="S21" s="23"/>
      <c r="T21" s="23"/>
      <c r="U21" s="117"/>
      <c r="V21" s="23"/>
      <c r="W21" s="23"/>
    </row>
    <row r="22" s="1" customFormat="1" ht="22.5" customHeight="1" spans="1:23">
      <c r="A22" s="150" t="s">
        <v>285</v>
      </c>
      <c r="B22" s="150" t="s">
        <v>286</v>
      </c>
      <c r="C22" s="21" t="s">
        <v>284</v>
      </c>
      <c r="D22" s="150" t="s">
        <v>73</v>
      </c>
      <c r="E22" s="150" t="s">
        <v>103</v>
      </c>
      <c r="F22" s="150" t="s">
        <v>173</v>
      </c>
      <c r="G22" s="150" t="s">
        <v>278</v>
      </c>
      <c r="H22" s="150" t="s">
        <v>279</v>
      </c>
      <c r="I22" s="23">
        <v>79000</v>
      </c>
      <c r="J22" s="23">
        <v>79000</v>
      </c>
      <c r="K22" s="23">
        <v>79000</v>
      </c>
      <c r="L22" s="23"/>
      <c r="M22" s="23"/>
      <c r="N22" s="24"/>
      <c r="O22" s="24"/>
      <c r="P22" s="24"/>
      <c r="Q22" s="23"/>
      <c r="R22" s="23"/>
      <c r="S22" s="23"/>
      <c r="T22" s="23"/>
      <c r="U22" s="117"/>
      <c r="V22" s="23"/>
      <c r="W22" s="23"/>
    </row>
    <row r="23" s="1" customFormat="1" ht="22.5" customHeight="1" spans="1:23">
      <c r="A23" s="149" t="s">
        <v>293</v>
      </c>
      <c r="B23" s="24"/>
      <c r="C23" s="24"/>
      <c r="D23" s="24"/>
      <c r="E23" s="24"/>
      <c r="F23" s="24"/>
      <c r="G23" s="24"/>
      <c r="H23" s="24"/>
      <c r="I23" s="23">
        <v>480000</v>
      </c>
      <c r="J23" s="23">
        <v>480000</v>
      </c>
      <c r="K23" s="23">
        <v>480000</v>
      </c>
      <c r="L23" s="23"/>
      <c r="M23" s="23"/>
      <c r="N23" s="24"/>
      <c r="O23" s="24"/>
      <c r="P23" s="24"/>
      <c r="Q23" s="23"/>
      <c r="R23" s="23"/>
      <c r="S23" s="23"/>
      <c r="T23" s="23"/>
      <c r="U23" s="117"/>
      <c r="V23" s="23"/>
      <c r="W23" s="23"/>
    </row>
    <row r="24" s="1" customFormat="1" ht="22.5" customHeight="1" spans="1:23">
      <c r="A24" s="150" t="s">
        <v>276</v>
      </c>
      <c r="B24" s="150" t="s">
        <v>294</v>
      </c>
      <c r="C24" s="21" t="s">
        <v>293</v>
      </c>
      <c r="D24" s="150" t="s">
        <v>73</v>
      </c>
      <c r="E24" s="150" t="s">
        <v>110</v>
      </c>
      <c r="F24" s="150" t="s">
        <v>178</v>
      </c>
      <c r="G24" s="150" t="s">
        <v>278</v>
      </c>
      <c r="H24" s="150" t="s">
        <v>279</v>
      </c>
      <c r="I24" s="23">
        <v>480000</v>
      </c>
      <c r="J24" s="23">
        <v>480000</v>
      </c>
      <c r="K24" s="23">
        <v>480000</v>
      </c>
      <c r="L24" s="23"/>
      <c r="M24" s="23"/>
      <c r="N24" s="24"/>
      <c r="O24" s="24"/>
      <c r="P24" s="24"/>
      <c r="Q24" s="23"/>
      <c r="R24" s="23"/>
      <c r="S24" s="23"/>
      <c r="T24" s="23"/>
      <c r="U24" s="117"/>
      <c r="V24" s="23"/>
      <c r="W24" s="23"/>
    </row>
    <row r="25" s="1" customFormat="1" ht="22.5" customHeight="1" spans="1:23">
      <c r="A25" s="149" t="s">
        <v>295</v>
      </c>
      <c r="B25" s="24"/>
      <c r="C25" s="24"/>
      <c r="D25" s="24"/>
      <c r="E25" s="24"/>
      <c r="F25" s="24"/>
      <c r="G25" s="24"/>
      <c r="H25" s="24"/>
      <c r="I25" s="23">
        <v>90000</v>
      </c>
      <c r="J25" s="23">
        <v>90000</v>
      </c>
      <c r="K25" s="23">
        <v>90000</v>
      </c>
      <c r="L25" s="23"/>
      <c r="M25" s="23"/>
      <c r="N25" s="24"/>
      <c r="O25" s="24"/>
      <c r="P25" s="24"/>
      <c r="Q25" s="23"/>
      <c r="R25" s="23"/>
      <c r="S25" s="23"/>
      <c r="T25" s="23"/>
      <c r="U25" s="117"/>
      <c r="V25" s="23"/>
      <c r="W25" s="23"/>
    </row>
    <row r="26" s="1" customFormat="1" ht="22.5" customHeight="1" spans="1:23">
      <c r="A26" s="150" t="s">
        <v>276</v>
      </c>
      <c r="B26" s="150" t="s">
        <v>296</v>
      </c>
      <c r="C26" s="21" t="s">
        <v>295</v>
      </c>
      <c r="D26" s="150" t="s">
        <v>73</v>
      </c>
      <c r="E26" s="150" t="s">
        <v>104</v>
      </c>
      <c r="F26" s="150" t="s">
        <v>174</v>
      </c>
      <c r="G26" s="150" t="s">
        <v>242</v>
      </c>
      <c r="H26" s="150" t="s">
        <v>243</v>
      </c>
      <c r="I26" s="23">
        <v>30000</v>
      </c>
      <c r="J26" s="23">
        <v>30000</v>
      </c>
      <c r="K26" s="23">
        <v>30000</v>
      </c>
      <c r="L26" s="23"/>
      <c r="M26" s="23"/>
      <c r="N26" s="24"/>
      <c r="O26" s="24"/>
      <c r="P26" s="24"/>
      <c r="Q26" s="23"/>
      <c r="R26" s="23"/>
      <c r="S26" s="23"/>
      <c r="T26" s="23"/>
      <c r="U26" s="117"/>
      <c r="V26" s="23"/>
      <c r="W26" s="23"/>
    </row>
    <row r="27" s="1" customFormat="1" ht="22.5" customHeight="1" spans="1:23">
      <c r="A27" s="150" t="s">
        <v>276</v>
      </c>
      <c r="B27" s="150" t="s">
        <v>296</v>
      </c>
      <c r="C27" s="21" t="s">
        <v>295</v>
      </c>
      <c r="D27" s="150" t="s">
        <v>73</v>
      </c>
      <c r="E27" s="150" t="s">
        <v>104</v>
      </c>
      <c r="F27" s="150" t="s">
        <v>174</v>
      </c>
      <c r="G27" s="150" t="s">
        <v>244</v>
      </c>
      <c r="H27" s="150" t="s">
        <v>245</v>
      </c>
      <c r="I27" s="23">
        <v>21000</v>
      </c>
      <c r="J27" s="23">
        <v>21000</v>
      </c>
      <c r="K27" s="23">
        <v>21000</v>
      </c>
      <c r="L27" s="23"/>
      <c r="M27" s="23"/>
      <c r="N27" s="24"/>
      <c r="O27" s="24"/>
      <c r="P27" s="24"/>
      <c r="Q27" s="23"/>
      <c r="R27" s="23"/>
      <c r="S27" s="23"/>
      <c r="T27" s="23"/>
      <c r="U27" s="117"/>
      <c r="V27" s="23"/>
      <c r="W27" s="23"/>
    </row>
    <row r="28" s="1" customFormat="1" ht="22.5" customHeight="1" spans="1:23">
      <c r="A28" s="150" t="s">
        <v>276</v>
      </c>
      <c r="B28" s="150" t="s">
        <v>296</v>
      </c>
      <c r="C28" s="21" t="s">
        <v>295</v>
      </c>
      <c r="D28" s="150" t="s">
        <v>73</v>
      </c>
      <c r="E28" s="150" t="s">
        <v>104</v>
      </c>
      <c r="F28" s="150" t="s">
        <v>174</v>
      </c>
      <c r="G28" s="150" t="s">
        <v>297</v>
      </c>
      <c r="H28" s="150" t="s">
        <v>298</v>
      </c>
      <c r="I28" s="23">
        <v>9000</v>
      </c>
      <c r="J28" s="23">
        <v>9000</v>
      </c>
      <c r="K28" s="23">
        <v>9000</v>
      </c>
      <c r="L28" s="23"/>
      <c r="M28" s="23"/>
      <c r="N28" s="24"/>
      <c r="O28" s="24"/>
      <c r="P28" s="24"/>
      <c r="Q28" s="23"/>
      <c r="R28" s="23"/>
      <c r="S28" s="23"/>
      <c r="T28" s="23"/>
      <c r="U28" s="117"/>
      <c r="V28" s="23"/>
      <c r="W28" s="23"/>
    </row>
    <row r="29" s="1" customFormat="1" ht="22.5" customHeight="1" spans="1:23">
      <c r="A29" s="150" t="s">
        <v>276</v>
      </c>
      <c r="B29" s="150" t="s">
        <v>296</v>
      </c>
      <c r="C29" s="21" t="s">
        <v>295</v>
      </c>
      <c r="D29" s="150" t="s">
        <v>73</v>
      </c>
      <c r="E29" s="150" t="s">
        <v>104</v>
      </c>
      <c r="F29" s="150" t="s">
        <v>174</v>
      </c>
      <c r="G29" s="150" t="s">
        <v>282</v>
      </c>
      <c r="H29" s="150" t="s">
        <v>283</v>
      </c>
      <c r="I29" s="23">
        <v>30000</v>
      </c>
      <c r="J29" s="23">
        <v>30000</v>
      </c>
      <c r="K29" s="23">
        <v>30000</v>
      </c>
      <c r="L29" s="23"/>
      <c r="M29" s="23"/>
      <c r="N29" s="24"/>
      <c r="O29" s="24"/>
      <c r="P29" s="24"/>
      <c r="Q29" s="23"/>
      <c r="R29" s="23"/>
      <c r="S29" s="23"/>
      <c r="T29" s="23"/>
      <c r="U29" s="117"/>
      <c r="V29" s="23"/>
      <c r="W29" s="23"/>
    </row>
    <row r="30" s="1" customFormat="1" ht="22.5" customHeight="1" spans="1:23">
      <c r="A30" s="34" t="s">
        <v>116</v>
      </c>
      <c r="B30" s="35"/>
      <c r="C30" s="35"/>
      <c r="D30" s="35"/>
      <c r="E30" s="35"/>
      <c r="F30" s="35"/>
      <c r="G30" s="35"/>
      <c r="H30" s="36"/>
      <c r="I30" s="23">
        <v>940000</v>
      </c>
      <c r="J30" s="23">
        <v>940000</v>
      </c>
      <c r="K30" s="154">
        <v>940000</v>
      </c>
      <c r="L30" s="23"/>
      <c r="M30" s="23"/>
      <c r="N30" s="37"/>
      <c r="O30" s="37"/>
      <c r="P30" s="37"/>
      <c r="Q30" s="23"/>
      <c r="R30" s="23"/>
      <c r="S30" s="23"/>
      <c r="T30" s="23"/>
      <c r="U30" s="158"/>
      <c r="V30" s="23"/>
      <c r="W30" s="23"/>
    </row>
  </sheetData>
  <mergeCells count="33">
    <mergeCell ref="A3:W3"/>
    <mergeCell ref="A4:H4"/>
    <mergeCell ref="J5:M5"/>
    <mergeCell ref="N5:P5"/>
    <mergeCell ref="R5:W5"/>
    <mergeCell ref="A10:C10"/>
    <mergeCell ref="A13:C13"/>
    <mergeCell ref="A16:C16"/>
    <mergeCell ref="A23:C23"/>
    <mergeCell ref="A25:C25"/>
    <mergeCell ref="A30:H30"/>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3"/>
  <sheetViews>
    <sheetView showZeros="0" workbookViewId="0">
      <pane ySplit="1" topLeftCell="A2" activePane="bottomLeft" state="frozen"/>
      <selection/>
      <selection pane="bottomLeft" activeCell="B9" sqref="B9"/>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customHeight="1" spans="10:10">
      <c r="J2" s="65" t="s">
        <v>299</v>
      </c>
    </row>
    <row r="3" ht="28.5" customHeight="1" spans="1:10">
      <c r="A3" s="56" t="s">
        <v>300</v>
      </c>
      <c r="B3" s="28"/>
      <c r="C3" s="28"/>
      <c r="D3" s="28"/>
      <c r="E3" s="28"/>
      <c r="F3" s="57"/>
      <c r="G3" s="28"/>
      <c r="H3" s="57"/>
      <c r="I3" s="57"/>
      <c r="J3" s="28"/>
    </row>
    <row r="4" s="1" customFormat="1" ht="17.25" customHeight="1" spans="1:3">
      <c r="A4" s="58" t="str">
        <f>"单位名称："&amp;"纳帕海省级自然保护区管护局"</f>
        <v>单位名称：纳帕海省级自然保护区管护局</v>
      </c>
      <c r="B4" s="142"/>
      <c r="C4" s="59"/>
    </row>
    <row r="5" s="1" customFormat="1" ht="44.25" customHeight="1" spans="1:11">
      <c r="A5" s="48" t="s">
        <v>301</v>
      </c>
      <c r="B5" s="60" t="s">
        <v>194</v>
      </c>
      <c r="C5" s="48" t="s">
        <v>302</v>
      </c>
      <c r="D5" s="48" t="s">
        <v>303</v>
      </c>
      <c r="E5" s="48" t="s">
        <v>304</v>
      </c>
      <c r="F5" s="48" t="s">
        <v>305</v>
      </c>
      <c r="G5" s="60" t="s">
        <v>306</v>
      </c>
      <c r="H5" s="48" t="s">
        <v>307</v>
      </c>
      <c r="I5" s="60" t="s">
        <v>308</v>
      </c>
      <c r="J5" s="60" t="s">
        <v>309</v>
      </c>
      <c r="K5" s="48" t="s">
        <v>310</v>
      </c>
    </row>
    <row r="6" s="1" customFormat="1" ht="19.5" customHeight="1" spans="1:11">
      <c r="A6" s="143">
        <v>1</v>
      </c>
      <c r="B6" s="143">
        <v>2</v>
      </c>
      <c r="C6" s="143">
        <v>3</v>
      </c>
      <c r="D6" s="143">
        <v>4</v>
      </c>
      <c r="E6" s="143">
        <v>5</v>
      </c>
      <c r="F6" s="143">
        <v>6</v>
      </c>
      <c r="G6" s="143">
        <v>7</v>
      </c>
      <c r="H6" s="143">
        <v>8</v>
      </c>
      <c r="I6" s="143">
        <v>9</v>
      </c>
      <c r="J6" s="143">
        <v>10</v>
      </c>
      <c r="K6" s="143">
        <v>11</v>
      </c>
    </row>
    <row r="7" s="1" customFormat="1" ht="22.5" customHeight="1" spans="1:11">
      <c r="A7" s="144" t="s">
        <v>73</v>
      </c>
      <c r="B7" s="61"/>
      <c r="C7" s="61"/>
      <c r="D7" s="61"/>
      <c r="E7" s="61"/>
      <c r="F7" s="144"/>
      <c r="G7" s="61"/>
      <c r="H7" s="144"/>
      <c r="I7" s="61"/>
      <c r="J7" s="61"/>
      <c r="K7" s="144"/>
    </row>
    <row r="8" s="1" customFormat="1" ht="22.5" customHeight="1" spans="1:11">
      <c r="A8" s="144" t="str">
        <f>"   "&amp;"动植物保护经费"</f>
        <v>   动植物保护经费</v>
      </c>
      <c r="B8" s="259" t="s">
        <v>277</v>
      </c>
      <c r="C8" s="145" t="s">
        <v>311</v>
      </c>
      <c r="D8" s="146"/>
      <c r="E8" s="146"/>
      <c r="F8" s="146"/>
      <c r="G8" s="147"/>
      <c r="H8" s="146"/>
      <c r="I8" s="147"/>
      <c r="J8" s="147"/>
      <c r="K8" s="146"/>
    </row>
    <row r="9" s="1" customFormat="1" ht="22.5" customHeight="1" spans="1:11">
      <c r="A9" s="144"/>
      <c r="B9" s="22"/>
      <c r="C9" s="145"/>
      <c r="D9" s="146" t="s">
        <v>312</v>
      </c>
      <c r="E9" s="146" t="s">
        <v>313</v>
      </c>
      <c r="F9" s="146" t="s">
        <v>314</v>
      </c>
      <c r="G9" s="147" t="s">
        <v>315</v>
      </c>
      <c r="H9" s="146" t="s">
        <v>159</v>
      </c>
      <c r="I9" s="147" t="s">
        <v>316</v>
      </c>
      <c r="J9" s="147" t="s">
        <v>317</v>
      </c>
      <c r="K9" s="146" t="s">
        <v>318</v>
      </c>
    </row>
    <row r="10" s="1" customFormat="1" ht="22.5" customHeight="1" spans="1:11">
      <c r="A10" s="24"/>
      <c r="B10" s="24"/>
      <c r="C10" s="24"/>
      <c r="D10" s="146" t="s">
        <v>312</v>
      </c>
      <c r="E10" s="146" t="s">
        <v>313</v>
      </c>
      <c r="F10" s="146" t="s">
        <v>319</v>
      </c>
      <c r="G10" s="147" t="s">
        <v>315</v>
      </c>
      <c r="H10" s="146" t="s">
        <v>320</v>
      </c>
      <c r="I10" s="147" t="s">
        <v>321</v>
      </c>
      <c r="J10" s="147" t="s">
        <v>317</v>
      </c>
      <c r="K10" s="146" t="s">
        <v>318</v>
      </c>
    </row>
    <row r="11" s="1" customFormat="1" ht="22.5" customHeight="1" spans="1:11">
      <c r="A11" s="24"/>
      <c r="B11" s="24"/>
      <c r="C11" s="24"/>
      <c r="D11" s="146" t="s">
        <v>312</v>
      </c>
      <c r="E11" s="146" t="s">
        <v>313</v>
      </c>
      <c r="F11" s="146" t="s">
        <v>322</v>
      </c>
      <c r="G11" s="147" t="s">
        <v>315</v>
      </c>
      <c r="H11" s="146" t="s">
        <v>160</v>
      </c>
      <c r="I11" s="147" t="s">
        <v>316</v>
      </c>
      <c r="J11" s="147" t="s">
        <v>317</v>
      </c>
      <c r="K11" s="146" t="s">
        <v>323</v>
      </c>
    </row>
    <row r="12" s="1" customFormat="1" ht="22.5" customHeight="1" spans="1:11">
      <c r="A12" s="24"/>
      <c r="B12" s="24"/>
      <c r="C12" s="24"/>
      <c r="D12" s="146" t="s">
        <v>312</v>
      </c>
      <c r="E12" s="146" t="s">
        <v>313</v>
      </c>
      <c r="F12" s="146" t="s">
        <v>324</v>
      </c>
      <c r="G12" s="147" t="s">
        <v>315</v>
      </c>
      <c r="H12" s="146" t="s">
        <v>325</v>
      </c>
      <c r="I12" s="147" t="s">
        <v>316</v>
      </c>
      <c r="J12" s="147" t="s">
        <v>317</v>
      </c>
      <c r="K12" s="146" t="s">
        <v>326</v>
      </c>
    </row>
    <row r="13" s="1" customFormat="1" ht="22.5" customHeight="1" spans="1:11">
      <c r="A13" s="24"/>
      <c r="B13" s="24"/>
      <c r="C13" s="24"/>
      <c r="D13" s="146" t="s">
        <v>312</v>
      </c>
      <c r="E13" s="146" t="s">
        <v>313</v>
      </c>
      <c r="F13" s="146" t="s">
        <v>327</v>
      </c>
      <c r="G13" s="147" t="s">
        <v>328</v>
      </c>
      <c r="H13" s="146" t="s">
        <v>160</v>
      </c>
      <c r="I13" s="147" t="s">
        <v>316</v>
      </c>
      <c r="J13" s="147" t="s">
        <v>317</v>
      </c>
      <c r="K13" s="146" t="s">
        <v>329</v>
      </c>
    </row>
    <row r="14" s="1" customFormat="1" ht="22.5" customHeight="1" spans="1:11">
      <c r="A14" s="24"/>
      <c r="B14" s="24"/>
      <c r="C14" s="24"/>
      <c r="D14" s="146" t="s">
        <v>312</v>
      </c>
      <c r="E14" s="146" t="s">
        <v>330</v>
      </c>
      <c r="F14" s="146" t="s">
        <v>331</v>
      </c>
      <c r="G14" s="147" t="s">
        <v>328</v>
      </c>
      <c r="H14" s="146" t="s">
        <v>332</v>
      </c>
      <c r="I14" s="147" t="s">
        <v>333</v>
      </c>
      <c r="J14" s="147" t="s">
        <v>317</v>
      </c>
      <c r="K14" s="146" t="s">
        <v>334</v>
      </c>
    </row>
    <row r="15" s="1" customFormat="1" ht="22.5" customHeight="1" spans="1:11">
      <c r="A15" s="24"/>
      <c r="B15" s="24"/>
      <c r="C15" s="24"/>
      <c r="D15" s="146" t="s">
        <v>312</v>
      </c>
      <c r="E15" s="146" t="s">
        <v>330</v>
      </c>
      <c r="F15" s="146" t="s">
        <v>335</v>
      </c>
      <c r="G15" s="147" t="s">
        <v>328</v>
      </c>
      <c r="H15" s="146" t="s">
        <v>332</v>
      </c>
      <c r="I15" s="147" t="s">
        <v>333</v>
      </c>
      <c r="J15" s="147" t="s">
        <v>317</v>
      </c>
      <c r="K15" s="146" t="s">
        <v>334</v>
      </c>
    </row>
    <row r="16" s="1" customFormat="1" ht="22.5" customHeight="1" spans="1:11">
      <c r="A16" s="24"/>
      <c r="B16" s="24"/>
      <c r="C16" s="24"/>
      <c r="D16" s="146" t="s">
        <v>312</v>
      </c>
      <c r="E16" s="146" t="s">
        <v>330</v>
      </c>
      <c r="F16" s="146" t="s">
        <v>336</v>
      </c>
      <c r="G16" s="147" t="s">
        <v>328</v>
      </c>
      <c r="H16" s="146" t="s">
        <v>332</v>
      </c>
      <c r="I16" s="147" t="s">
        <v>333</v>
      </c>
      <c r="J16" s="147" t="s">
        <v>317</v>
      </c>
      <c r="K16" s="146" t="s">
        <v>334</v>
      </c>
    </row>
    <row r="17" s="1" customFormat="1" ht="22.5" customHeight="1" spans="1:11">
      <c r="A17" s="24"/>
      <c r="B17" s="24"/>
      <c r="C17" s="24"/>
      <c r="D17" s="146" t="s">
        <v>312</v>
      </c>
      <c r="E17" s="146" t="s">
        <v>330</v>
      </c>
      <c r="F17" s="146" t="s">
        <v>337</v>
      </c>
      <c r="G17" s="147" t="s">
        <v>328</v>
      </c>
      <c r="H17" s="146" t="s">
        <v>332</v>
      </c>
      <c r="I17" s="147" t="s">
        <v>333</v>
      </c>
      <c r="J17" s="147" t="s">
        <v>317</v>
      </c>
      <c r="K17" s="146" t="s">
        <v>334</v>
      </c>
    </row>
    <row r="18" s="1" customFormat="1" ht="22.5" customHeight="1" spans="1:11">
      <c r="A18" s="24"/>
      <c r="B18" s="24"/>
      <c r="C18" s="24"/>
      <c r="D18" s="146" t="s">
        <v>312</v>
      </c>
      <c r="E18" s="146" t="s">
        <v>338</v>
      </c>
      <c r="F18" s="146" t="s">
        <v>339</v>
      </c>
      <c r="G18" s="147" t="s">
        <v>328</v>
      </c>
      <c r="H18" s="146" t="s">
        <v>332</v>
      </c>
      <c r="I18" s="147" t="s">
        <v>333</v>
      </c>
      <c r="J18" s="147" t="s">
        <v>317</v>
      </c>
      <c r="K18" s="146" t="s">
        <v>334</v>
      </c>
    </row>
    <row r="19" s="1" customFormat="1" ht="22.5" customHeight="1" spans="1:11">
      <c r="A19" s="24"/>
      <c r="B19" s="24"/>
      <c r="C19" s="24"/>
      <c r="D19" s="146" t="s">
        <v>312</v>
      </c>
      <c r="E19" s="146" t="s">
        <v>338</v>
      </c>
      <c r="F19" s="146" t="s">
        <v>340</v>
      </c>
      <c r="G19" s="147" t="s">
        <v>328</v>
      </c>
      <c r="H19" s="146" t="s">
        <v>332</v>
      </c>
      <c r="I19" s="147" t="s">
        <v>333</v>
      </c>
      <c r="J19" s="147" t="s">
        <v>317</v>
      </c>
      <c r="K19" s="146" t="s">
        <v>334</v>
      </c>
    </row>
    <row r="20" s="1" customFormat="1" ht="22.5" customHeight="1" spans="1:11">
      <c r="A20" s="24"/>
      <c r="B20" s="24"/>
      <c r="C20" s="24"/>
      <c r="D20" s="146" t="s">
        <v>312</v>
      </c>
      <c r="E20" s="146" t="s">
        <v>338</v>
      </c>
      <c r="F20" s="146" t="s">
        <v>341</v>
      </c>
      <c r="G20" s="147" t="s">
        <v>328</v>
      </c>
      <c r="H20" s="146" t="s">
        <v>332</v>
      </c>
      <c r="I20" s="147" t="s">
        <v>333</v>
      </c>
      <c r="J20" s="147" t="s">
        <v>317</v>
      </c>
      <c r="K20" s="146" t="s">
        <v>334</v>
      </c>
    </row>
    <row r="21" s="1" customFormat="1" ht="22.5" customHeight="1" spans="1:11">
      <c r="A21" s="24"/>
      <c r="B21" s="24"/>
      <c r="C21" s="24"/>
      <c r="D21" s="146" t="s">
        <v>312</v>
      </c>
      <c r="E21" s="146" t="s">
        <v>338</v>
      </c>
      <c r="F21" s="146" t="s">
        <v>342</v>
      </c>
      <c r="G21" s="147" t="s">
        <v>328</v>
      </c>
      <c r="H21" s="146" t="s">
        <v>332</v>
      </c>
      <c r="I21" s="147" t="s">
        <v>333</v>
      </c>
      <c r="J21" s="147" t="s">
        <v>317</v>
      </c>
      <c r="K21" s="146" t="s">
        <v>334</v>
      </c>
    </row>
    <row r="22" s="1" customFormat="1" ht="22.5" customHeight="1" spans="1:11">
      <c r="A22" s="24"/>
      <c r="B22" s="24"/>
      <c r="C22" s="24"/>
      <c r="D22" s="146" t="s">
        <v>312</v>
      </c>
      <c r="E22" s="146" t="s">
        <v>343</v>
      </c>
      <c r="F22" s="146" t="s">
        <v>344</v>
      </c>
      <c r="G22" s="147" t="s">
        <v>328</v>
      </c>
      <c r="H22" s="146" t="s">
        <v>345</v>
      </c>
      <c r="I22" s="147" t="s">
        <v>346</v>
      </c>
      <c r="J22" s="147" t="s">
        <v>317</v>
      </c>
      <c r="K22" s="146" t="s">
        <v>347</v>
      </c>
    </row>
    <row r="23" s="1" customFormat="1" ht="22.5" customHeight="1" spans="1:11">
      <c r="A23" s="24"/>
      <c r="B23" s="24"/>
      <c r="C23" s="24"/>
      <c r="D23" s="146" t="s">
        <v>348</v>
      </c>
      <c r="E23" s="146" t="s">
        <v>349</v>
      </c>
      <c r="F23" s="146" t="s">
        <v>350</v>
      </c>
      <c r="G23" s="147" t="s">
        <v>315</v>
      </c>
      <c r="H23" s="146" t="s">
        <v>351</v>
      </c>
      <c r="I23" s="147" t="s">
        <v>352</v>
      </c>
      <c r="J23" s="147" t="s">
        <v>317</v>
      </c>
      <c r="K23" s="146" t="s">
        <v>353</v>
      </c>
    </row>
    <row r="24" s="1" customFormat="1" ht="22.5" customHeight="1" spans="1:11">
      <c r="A24" s="24"/>
      <c r="B24" s="24"/>
      <c r="C24" s="24"/>
      <c r="D24" s="146" t="s">
        <v>348</v>
      </c>
      <c r="E24" s="146" t="s">
        <v>349</v>
      </c>
      <c r="F24" s="146" t="s">
        <v>354</v>
      </c>
      <c r="G24" s="147" t="s">
        <v>315</v>
      </c>
      <c r="H24" s="146" t="s">
        <v>345</v>
      </c>
      <c r="I24" s="147" t="s">
        <v>316</v>
      </c>
      <c r="J24" s="147" t="s">
        <v>317</v>
      </c>
      <c r="K24" s="146" t="s">
        <v>355</v>
      </c>
    </row>
    <row r="25" s="1" customFormat="1" ht="22.5" customHeight="1" spans="1:11">
      <c r="A25" s="24"/>
      <c r="B25" s="24"/>
      <c r="C25" s="24"/>
      <c r="D25" s="146" t="s">
        <v>348</v>
      </c>
      <c r="E25" s="146" t="s">
        <v>356</v>
      </c>
      <c r="F25" s="146" t="s">
        <v>357</v>
      </c>
      <c r="G25" s="147" t="s">
        <v>315</v>
      </c>
      <c r="H25" s="146" t="s">
        <v>332</v>
      </c>
      <c r="I25" s="147" t="s">
        <v>358</v>
      </c>
      <c r="J25" s="147" t="s">
        <v>317</v>
      </c>
      <c r="K25" s="146" t="s">
        <v>359</v>
      </c>
    </row>
    <row r="26" s="1" customFormat="1" ht="22.5" customHeight="1" spans="1:11">
      <c r="A26" s="24"/>
      <c r="B26" s="24"/>
      <c r="C26" s="24"/>
      <c r="D26" s="146" t="s">
        <v>348</v>
      </c>
      <c r="E26" s="146" t="s">
        <v>356</v>
      </c>
      <c r="F26" s="146" t="s">
        <v>360</v>
      </c>
      <c r="G26" s="147" t="s">
        <v>315</v>
      </c>
      <c r="H26" s="146" t="s">
        <v>345</v>
      </c>
      <c r="I26" s="147" t="s">
        <v>316</v>
      </c>
      <c r="J26" s="147" t="s">
        <v>317</v>
      </c>
      <c r="K26" s="146" t="s">
        <v>361</v>
      </c>
    </row>
    <row r="27" s="1" customFormat="1" ht="22.5" customHeight="1" spans="1:11">
      <c r="A27" s="24"/>
      <c r="B27" s="24"/>
      <c r="C27" s="24"/>
      <c r="D27" s="146" t="s">
        <v>348</v>
      </c>
      <c r="E27" s="146" t="s">
        <v>362</v>
      </c>
      <c r="F27" s="146" t="s">
        <v>363</v>
      </c>
      <c r="G27" s="147" t="s">
        <v>328</v>
      </c>
      <c r="H27" s="146" t="s">
        <v>345</v>
      </c>
      <c r="I27" s="147" t="s">
        <v>364</v>
      </c>
      <c r="J27" s="147" t="s">
        <v>317</v>
      </c>
      <c r="K27" s="146" t="s">
        <v>365</v>
      </c>
    </row>
    <row r="28" s="1" customFormat="1" ht="22.5" customHeight="1" spans="1:11">
      <c r="A28" s="24"/>
      <c r="B28" s="24"/>
      <c r="C28" s="24"/>
      <c r="D28" s="146" t="s">
        <v>348</v>
      </c>
      <c r="E28" s="146" t="s">
        <v>362</v>
      </c>
      <c r="F28" s="146" t="s">
        <v>366</v>
      </c>
      <c r="G28" s="147" t="s">
        <v>328</v>
      </c>
      <c r="H28" s="146" t="s">
        <v>345</v>
      </c>
      <c r="I28" s="147" t="s">
        <v>364</v>
      </c>
      <c r="J28" s="147" t="s">
        <v>317</v>
      </c>
      <c r="K28" s="146" t="s">
        <v>367</v>
      </c>
    </row>
    <row r="29" s="1" customFormat="1" ht="22.5" customHeight="1" spans="1:11">
      <c r="A29" s="24"/>
      <c r="B29" s="24"/>
      <c r="C29" s="24"/>
      <c r="D29" s="146" t="s">
        <v>348</v>
      </c>
      <c r="E29" s="146" t="s">
        <v>362</v>
      </c>
      <c r="F29" s="146" t="s">
        <v>368</v>
      </c>
      <c r="G29" s="147" t="s">
        <v>315</v>
      </c>
      <c r="H29" s="146" t="s">
        <v>160</v>
      </c>
      <c r="I29" s="147" t="s">
        <v>316</v>
      </c>
      <c r="J29" s="147" t="s">
        <v>317</v>
      </c>
      <c r="K29" s="146" t="s">
        <v>369</v>
      </c>
    </row>
    <row r="30" s="1" customFormat="1" ht="22.5" customHeight="1" spans="1:11">
      <c r="A30" s="24"/>
      <c r="B30" s="24"/>
      <c r="C30" s="24"/>
      <c r="D30" s="146" t="s">
        <v>370</v>
      </c>
      <c r="E30" s="146" t="s">
        <v>371</v>
      </c>
      <c r="F30" s="146" t="s">
        <v>372</v>
      </c>
      <c r="G30" s="147" t="s">
        <v>315</v>
      </c>
      <c r="H30" s="146" t="s">
        <v>373</v>
      </c>
      <c r="I30" s="147" t="s">
        <v>333</v>
      </c>
      <c r="J30" s="147" t="s">
        <v>317</v>
      </c>
      <c r="K30" s="146" t="s">
        <v>374</v>
      </c>
    </row>
    <row r="31" s="1" customFormat="1" ht="22.5" customHeight="1" spans="1:11">
      <c r="A31" s="24"/>
      <c r="B31" s="24"/>
      <c r="C31" s="24"/>
      <c r="D31" s="146" t="s">
        <v>370</v>
      </c>
      <c r="E31" s="146" t="s">
        <v>371</v>
      </c>
      <c r="F31" s="146" t="s">
        <v>375</v>
      </c>
      <c r="G31" s="147" t="s">
        <v>315</v>
      </c>
      <c r="H31" s="146" t="s">
        <v>373</v>
      </c>
      <c r="I31" s="147" t="s">
        <v>333</v>
      </c>
      <c r="J31" s="147" t="s">
        <v>317</v>
      </c>
      <c r="K31" s="146" t="s">
        <v>376</v>
      </c>
    </row>
    <row r="32" s="1" customFormat="1" ht="22.5" customHeight="1" spans="1:11">
      <c r="A32" s="144" t="str">
        <f>"   "&amp;"湿地保护经费"</f>
        <v>   湿地保护经费</v>
      </c>
      <c r="B32" s="22" t="s">
        <v>294</v>
      </c>
      <c r="C32" s="145" t="s">
        <v>377</v>
      </c>
      <c r="D32" s="24"/>
      <c r="E32" s="24"/>
      <c r="F32" s="24"/>
      <c r="G32" s="24"/>
      <c r="H32" s="24"/>
      <c r="I32" s="24"/>
      <c r="J32" s="24"/>
      <c r="K32" s="24"/>
    </row>
    <row r="33" s="1" customFormat="1" ht="22.5" customHeight="1" spans="1:11">
      <c r="A33" s="24"/>
      <c r="B33" s="24"/>
      <c r="C33" s="24"/>
      <c r="D33" s="146" t="s">
        <v>312</v>
      </c>
      <c r="E33" s="146" t="s">
        <v>313</v>
      </c>
      <c r="F33" s="146" t="s">
        <v>378</v>
      </c>
      <c r="G33" s="147" t="s">
        <v>315</v>
      </c>
      <c r="H33" s="146" t="s">
        <v>345</v>
      </c>
      <c r="I33" s="147" t="s">
        <v>346</v>
      </c>
      <c r="J33" s="147" t="s">
        <v>317</v>
      </c>
      <c r="K33" s="146" t="s">
        <v>379</v>
      </c>
    </row>
    <row r="34" s="1" customFormat="1" ht="22.5" customHeight="1" spans="1:11">
      <c r="A34" s="24"/>
      <c r="B34" s="24"/>
      <c r="C34" s="24"/>
      <c r="D34" s="146" t="s">
        <v>312</v>
      </c>
      <c r="E34" s="146" t="s">
        <v>330</v>
      </c>
      <c r="F34" s="146" t="s">
        <v>380</v>
      </c>
      <c r="G34" s="147" t="s">
        <v>328</v>
      </c>
      <c r="H34" s="146" t="s">
        <v>332</v>
      </c>
      <c r="I34" s="147" t="s">
        <v>333</v>
      </c>
      <c r="J34" s="147" t="s">
        <v>317</v>
      </c>
      <c r="K34" s="146" t="s">
        <v>381</v>
      </c>
    </row>
    <row r="35" s="1" customFormat="1" ht="22.5" customHeight="1" spans="1:11">
      <c r="A35" s="24"/>
      <c r="B35" s="24"/>
      <c r="C35" s="24"/>
      <c r="D35" s="146" t="s">
        <v>312</v>
      </c>
      <c r="E35" s="146" t="s">
        <v>338</v>
      </c>
      <c r="F35" s="146" t="s">
        <v>382</v>
      </c>
      <c r="G35" s="147" t="s">
        <v>315</v>
      </c>
      <c r="H35" s="146" t="s">
        <v>332</v>
      </c>
      <c r="I35" s="147" t="s">
        <v>333</v>
      </c>
      <c r="J35" s="147" t="s">
        <v>317</v>
      </c>
      <c r="K35" s="146" t="s">
        <v>334</v>
      </c>
    </row>
    <row r="36" s="1" customFormat="1" ht="22.5" customHeight="1" spans="1:11">
      <c r="A36" s="24"/>
      <c r="B36" s="24"/>
      <c r="C36" s="24"/>
      <c r="D36" s="146" t="s">
        <v>312</v>
      </c>
      <c r="E36" s="146" t="s">
        <v>343</v>
      </c>
      <c r="F36" s="146" t="s">
        <v>344</v>
      </c>
      <c r="G36" s="147" t="s">
        <v>328</v>
      </c>
      <c r="H36" s="146" t="s">
        <v>383</v>
      </c>
      <c r="I36" s="147" t="s">
        <v>384</v>
      </c>
      <c r="J36" s="147" t="s">
        <v>317</v>
      </c>
      <c r="K36" s="146" t="s">
        <v>385</v>
      </c>
    </row>
    <row r="37" s="1" customFormat="1" ht="22.5" customHeight="1" spans="1:11">
      <c r="A37" s="24"/>
      <c r="B37" s="24"/>
      <c r="C37" s="24"/>
      <c r="D37" s="146" t="s">
        <v>348</v>
      </c>
      <c r="E37" s="146" t="s">
        <v>349</v>
      </c>
      <c r="F37" s="146" t="s">
        <v>386</v>
      </c>
      <c r="G37" s="147" t="s">
        <v>315</v>
      </c>
      <c r="H37" s="146" t="s">
        <v>387</v>
      </c>
      <c r="I37" s="147" t="s">
        <v>352</v>
      </c>
      <c r="J37" s="147" t="s">
        <v>317</v>
      </c>
      <c r="K37" s="146" t="s">
        <v>388</v>
      </c>
    </row>
    <row r="38" s="1" customFormat="1" ht="22.5" customHeight="1" spans="1:11">
      <c r="A38" s="24"/>
      <c r="B38" s="24"/>
      <c r="C38" s="24"/>
      <c r="D38" s="146" t="s">
        <v>348</v>
      </c>
      <c r="E38" s="146" t="s">
        <v>356</v>
      </c>
      <c r="F38" s="146" t="s">
        <v>389</v>
      </c>
      <c r="G38" s="147" t="s">
        <v>315</v>
      </c>
      <c r="H38" s="146" t="s">
        <v>390</v>
      </c>
      <c r="I38" s="147" t="s">
        <v>391</v>
      </c>
      <c r="J38" s="147" t="s">
        <v>317</v>
      </c>
      <c r="K38" s="146" t="s">
        <v>392</v>
      </c>
    </row>
    <row r="39" s="1" customFormat="1" ht="22.5" customHeight="1" spans="1:11">
      <c r="A39" s="24"/>
      <c r="B39" s="24"/>
      <c r="C39" s="24"/>
      <c r="D39" s="146" t="s">
        <v>348</v>
      </c>
      <c r="E39" s="146" t="s">
        <v>362</v>
      </c>
      <c r="F39" s="146" t="s">
        <v>393</v>
      </c>
      <c r="G39" s="147" t="s">
        <v>315</v>
      </c>
      <c r="H39" s="146" t="s">
        <v>345</v>
      </c>
      <c r="I39" s="147" t="s">
        <v>346</v>
      </c>
      <c r="J39" s="147" t="s">
        <v>317</v>
      </c>
      <c r="K39" s="146" t="s">
        <v>393</v>
      </c>
    </row>
    <row r="40" s="1" customFormat="1" ht="22.5" customHeight="1" spans="1:11">
      <c r="A40" s="24"/>
      <c r="B40" s="24"/>
      <c r="C40" s="24"/>
      <c r="D40" s="146" t="s">
        <v>370</v>
      </c>
      <c r="E40" s="146" t="s">
        <v>371</v>
      </c>
      <c r="F40" s="146" t="s">
        <v>372</v>
      </c>
      <c r="G40" s="147" t="s">
        <v>315</v>
      </c>
      <c r="H40" s="146" t="s">
        <v>373</v>
      </c>
      <c r="I40" s="147" t="s">
        <v>333</v>
      </c>
      <c r="J40" s="147" t="s">
        <v>317</v>
      </c>
      <c r="K40" s="146" t="s">
        <v>374</v>
      </c>
    </row>
    <row r="41" s="1" customFormat="1" ht="22.5" customHeight="1" spans="1:11">
      <c r="A41" s="24"/>
      <c r="B41" s="24"/>
      <c r="C41" s="24"/>
      <c r="D41" s="146" t="s">
        <v>370</v>
      </c>
      <c r="E41" s="146" t="s">
        <v>371</v>
      </c>
      <c r="F41" s="146" t="s">
        <v>394</v>
      </c>
      <c r="G41" s="147" t="s">
        <v>315</v>
      </c>
      <c r="H41" s="146" t="s">
        <v>373</v>
      </c>
      <c r="I41" s="147" t="s">
        <v>333</v>
      </c>
      <c r="J41" s="147" t="s">
        <v>317</v>
      </c>
      <c r="K41" s="146" t="s">
        <v>395</v>
      </c>
    </row>
    <row r="42" s="1" customFormat="1" ht="22.5" customHeight="1" spans="1:11">
      <c r="A42" s="144" t="str">
        <f>"   "&amp;"自然保护地管理经费"</f>
        <v>   自然保护地管理经费</v>
      </c>
      <c r="B42" s="22" t="s">
        <v>296</v>
      </c>
      <c r="C42" s="145" t="s">
        <v>396</v>
      </c>
      <c r="D42" s="24"/>
      <c r="E42" s="24"/>
      <c r="F42" s="24"/>
      <c r="G42" s="24"/>
      <c r="H42" s="24"/>
      <c r="I42" s="24"/>
      <c r="J42" s="24"/>
      <c r="K42" s="24"/>
    </row>
    <row r="43" s="1" customFormat="1" ht="22.5" customHeight="1" spans="1:11">
      <c r="A43" s="24"/>
      <c r="B43" s="24"/>
      <c r="C43" s="24"/>
      <c r="D43" s="146" t="s">
        <v>312</v>
      </c>
      <c r="E43" s="146" t="s">
        <v>313</v>
      </c>
      <c r="F43" s="146" t="s">
        <v>397</v>
      </c>
      <c r="G43" s="147" t="s">
        <v>328</v>
      </c>
      <c r="H43" s="146" t="s">
        <v>160</v>
      </c>
      <c r="I43" s="147" t="s">
        <v>398</v>
      </c>
      <c r="J43" s="147" t="s">
        <v>317</v>
      </c>
      <c r="K43" s="146" t="s">
        <v>399</v>
      </c>
    </row>
    <row r="44" s="1" customFormat="1" ht="22.5" customHeight="1" spans="1:11">
      <c r="A44" s="24"/>
      <c r="B44" s="24"/>
      <c r="C44" s="24"/>
      <c r="D44" s="146" t="s">
        <v>312</v>
      </c>
      <c r="E44" s="146" t="s">
        <v>313</v>
      </c>
      <c r="F44" s="146" t="s">
        <v>400</v>
      </c>
      <c r="G44" s="147" t="s">
        <v>315</v>
      </c>
      <c r="H44" s="146" t="s">
        <v>401</v>
      </c>
      <c r="I44" s="147" t="s">
        <v>316</v>
      </c>
      <c r="J44" s="147" t="s">
        <v>317</v>
      </c>
      <c r="K44" s="146" t="s">
        <v>402</v>
      </c>
    </row>
    <row r="45" s="1" customFormat="1" ht="22.5" customHeight="1" spans="1:11">
      <c r="A45" s="24"/>
      <c r="B45" s="24"/>
      <c r="C45" s="24"/>
      <c r="D45" s="146" t="s">
        <v>312</v>
      </c>
      <c r="E45" s="146" t="s">
        <v>313</v>
      </c>
      <c r="F45" s="146" t="s">
        <v>403</v>
      </c>
      <c r="G45" s="147" t="s">
        <v>315</v>
      </c>
      <c r="H45" s="146" t="s">
        <v>404</v>
      </c>
      <c r="I45" s="147" t="s">
        <v>405</v>
      </c>
      <c r="J45" s="147" t="s">
        <v>317</v>
      </c>
      <c r="K45" s="146" t="s">
        <v>406</v>
      </c>
    </row>
    <row r="46" s="1" customFormat="1" ht="22.5" customHeight="1" spans="1:11">
      <c r="A46" s="24"/>
      <c r="B46" s="24"/>
      <c r="C46" s="24"/>
      <c r="D46" s="146" t="s">
        <v>312</v>
      </c>
      <c r="E46" s="146" t="s">
        <v>313</v>
      </c>
      <c r="F46" s="146" t="s">
        <v>407</v>
      </c>
      <c r="G46" s="147" t="s">
        <v>315</v>
      </c>
      <c r="H46" s="146" t="s">
        <v>160</v>
      </c>
      <c r="I46" s="147" t="s">
        <v>316</v>
      </c>
      <c r="J46" s="147" t="s">
        <v>317</v>
      </c>
      <c r="K46" s="146" t="s">
        <v>408</v>
      </c>
    </row>
    <row r="47" s="1" customFormat="1" ht="22.5" customHeight="1" spans="1:11">
      <c r="A47" s="24"/>
      <c r="B47" s="24"/>
      <c r="C47" s="24"/>
      <c r="D47" s="146" t="s">
        <v>312</v>
      </c>
      <c r="E47" s="146" t="s">
        <v>313</v>
      </c>
      <c r="F47" s="146" t="s">
        <v>409</v>
      </c>
      <c r="G47" s="147" t="s">
        <v>315</v>
      </c>
      <c r="H47" s="146" t="s">
        <v>162</v>
      </c>
      <c r="I47" s="147" t="s">
        <v>410</v>
      </c>
      <c r="J47" s="147" t="s">
        <v>317</v>
      </c>
      <c r="K47" s="146" t="s">
        <v>411</v>
      </c>
    </row>
    <row r="48" s="1" customFormat="1" ht="22.5" customHeight="1" spans="1:11">
      <c r="A48" s="24"/>
      <c r="B48" s="24"/>
      <c r="C48" s="24"/>
      <c r="D48" s="146" t="s">
        <v>312</v>
      </c>
      <c r="E48" s="146" t="s">
        <v>313</v>
      </c>
      <c r="F48" s="146" t="s">
        <v>412</v>
      </c>
      <c r="G48" s="147" t="s">
        <v>315</v>
      </c>
      <c r="H48" s="146" t="s">
        <v>161</v>
      </c>
      <c r="I48" s="147" t="s">
        <v>410</v>
      </c>
      <c r="J48" s="147" t="s">
        <v>317</v>
      </c>
      <c r="K48" s="146" t="s">
        <v>413</v>
      </c>
    </row>
    <row r="49" s="1" customFormat="1" ht="22.5" customHeight="1" spans="1:11">
      <c r="A49" s="24"/>
      <c r="B49" s="24"/>
      <c r="C49" s="24"/>
      <c r="D49" s="146" t="s">
        <v>312</v>
      </c>
      <c r="E49" s="146" t="s">
        <v>330</v>
      </c>
      <c r="F49" s="146" t="s">
        <v>414</v>
      </c>
      <c r="G49" s="147" t="s">
        <v>328</v>
      </c>
      <c r="H49" s="146" t="s">
        <v>332</v>
      </c>
      <c r="I49" s="147" t="s">
        <v>333</v>
      </c>
      <c r="J49" s="147" t="s">
        <v>317</v>
      </c>
      <c r="K49" s="146" t="s">
        <v>381</v>
      </c>
    </row>
    <row r="50" s="1" customFormat="1" ht="22.5" customHeight="1" spans="1:11">
      <c r="A50" s="24"/>
      <c r="B50" s="24"/>
      <c r="C50" s="24"/>
      <c r="D50" s="146" t="s">
        <v>312</v>
      </c>
      <c r="E50" s="146" t="s">
        <v>330</v>
      </c>
      <c r="F50" s="146" t="s">
        <v>415</v>
      </c>
      <c r="G50" s="147" t="s">
        <v>328</v>
      </c>
      <c r="H50" s="146" t="s">
        <v>332</v>
      </c>
      <c r="I50" s="147" t="s">
        <v>333</v>
      </c>
      <c r="J50" s="147" t="s">
        <v>317</v>
      </c>
      <c r="K50" s="146" t="s">
        <v>381</v>
      </c>
    </row>
    <row r="51" s="1" customFormat="1" ht="22.5" customHeight="1" spans="1:11">
      <c r="A51" s="24"/>
      <c r="B51" s="24"/>
      <c r="C51" s="24"/>
      <c r="D51" s="146" t="s">
        <v>312</v>
      </c>
      <c r="E51" s="146" t="s">
        <v>330</v>
      </c>
      <c r="F51" s="146" t="s">
        <v>415</v>
      </c>
      <c r="G51" s="147" t="s">
        <v>328</v>
      </c>
      <c r="H51" s="146" t="s">
        <v>332</v>
      </c>
      <c r="I51" s="147" t="s">
        <v>333</v>
      </c>
      <c r="J51" s="147" t="s">
        <v>317</v>
      </c>
      <c r="K51" s="146" t="s">
        <v>381</v>
      </c>
    </row>
    <row r="52" s="1" customFormat="1" ht="22.5" customHeight="1" spans="1:11">
      <c r="A52" s="24"/>
      <c r="B52" s="24"/>
      <c r="C52" s="24"/>
      <c r="D52" s="146" t="s">
        <v>312</v>
      </c>
      <c r="E52" s="146" t="s">
        <v>330</v>
      </c>
      <c r="F52" s="146" t="s">
        <v>416</v>
      </c>
      <c r="G52" s="147" t="s">
        <v>328</v>
      </c>
      <c r="H52" s="146" t="s">
        <v>332</v>
      </c>
      <c r="I52" s="147" t="s">
        <v>333</v>
      </c>
      <c r="J52" s="147" t="s">
        <v>317</v>
      </c>
      <c r="K52" s="146" t="s">
        <v>381</v>
      </c>
    </row>
    <row r="53" s="1" customFormat="1" ht="22.5" customHeight="1" spans="1:11">
      <c r="A53" s="24"/>
      <c r="B53" s="24"/>
      <c r="C53" s="24"/>
      <c r="D53" s="146" t="s">
        <v>312</v>
      </c>
      <c r="E53" s="146" t="s">
        <v>330</v>
      </c>
      <c r="F53" s="146" t="s">
        <v>417</v>
      </c>
      <c r="G53" s="147" t="s">
        <v>328</v>
      </c>
      <c r="H53" s="146" t="s">
        <v>332</v>
      </c>
      <c r="I53" s="147" t="s">
        <v>333</v>
      </c>
      <c r="J53" s="147" t="s">
        <v>317</v>
      </c>
      <c r="K53" s="146" t="s">
        <v>381</v>
      </c>
    </row>
    <row r="54" s="1" customFormat="1" ht="22.5" customHeight="1" spans="1:11">
      <c r="A54" s="24"/>
      <c r="B54" s="24"/>
      <c r="C54" s="24"/>
      <c r="D54" s="146" t="s">
        <v>312</v>
      </c>
      <c r="E54" s="146" t="s">
        <v>338</v>
      </c>
      <c r="F54" s="146" t="s">
        <v>418</v>
      </c>
      <c r="G54" s="147" t="s">
        <v>328</v>
      </c>
      <c r="H54" s="146" t="s">
        <v>332</v>
      </c>
      <c r="I54" s="147" t="s">
        <v>333</v>
      </c>
      <c r="J54" s="147" t="s">
        <v>317</v>
      </c>
      <c r="K54" s="146" t="s">
        <v>334</v>
      </c>
    </row>
    <row r="55" s="1" customFormat="1" ht="22.5" customHeight="1" spans="1:11">
      <c r="A55" s="24"/>
      <c r="B55" s="24"/>
      <c r="C55" s="24"/>
      <c r="D55" s="146" t="s">
        <v>312</v>
      </c>
      <c r="E55" s="146" t="s">
        <v>338</v>
      </c>
      <c r="F55" s="146" t="s">
        <v>419</v>
      </c>
      <c r="G55" s="147" t="s">
        <v>328</v>
      </c>
      <c r="H55" s="146" t="s">
        <v>332</v>
      </c>
      <c r="I55" s="147" t="s">
        <v>333</v>
      </c>
      <c r="J55" s="147" t="s">
        <v>317</v>
      </c>
      <c r="K55" s="146" t="s">
        <v>334</v>
      </c>
    </row>
    <row r="56" s="1" customFormat="1" ht="22.5" customHeight="1" spans="1:11">
      <c r="A56" s="24"/>
      <c r="B56" s="24"/>
      <c r="C56" s="24"/>
      <c r="D56" s="146" t="s">
        <v>312</v>
      </c>
      <c r="E56" s="146" t="s">
        <v>338</v>
      </c>
      <c r="F56" s="146" t="s">
        <v>420</v>
      </c>
      <c r="G56" s="147" t="s">
        <v>328</v>
      </c>
      <c r="H56" s="146" t="s">
        <v>332</v>
      </c>
      <c r="I56" s="147" t="s">
        <v>333</v>
      </c>
      <c r="J56" s="147" t="s">
        <v>317</v>
      </c>
      <c r="K56" s="146" t="s">
        <v>334</v>
      </c>
    </row>
    <row r="57" s="1" customFormat="1" ht="22.5" customHeight="1" spans="1:11">
      <c r="A57" s="24"/>
      <c r="B57" s="24"/>
      <c r="C57" s="24"/>
      <c r="D57" s="146" t="s">
        <v>312</v>
      </c>
      <c r="E57" s="146" t="s">
        <v>338</v>
      </c>
      <c r="F57" s="146" t="s">
        <v>421</v>
      </c>
      <c r="G57" s="147" t="s">
        <v>328</v>
      </c>
      <c r="H57" s="146" t="s">
        <v>332</v>
      </c>
      <c r="I57" s="147" t="s">
        <v>333</v>
      </c>
      <c r="J57" s="147" t="s">
        <v>317</v>
      </c>
      <c r="K57" s="146" t="s">
        <v>334</v>
      </c>
    </row>
    <row r="58" s="1" customFormat="1" ht="22.5" customHeight="1" spans="1:11">
      <c r="A58" s="24"/>
      <c r="B58" s="24"/>
      <c r="C58" s="24"/>
      <c r="D58" s="146" t="s">
        <v>312</v>
      </c>
      <c r="E58" s="146" t="s">
        <v>338</v>
      </c>
      <c r="F58" s="146" t="s">
        <v>422</v>
      </c>
      <c r="G58" s="147" t="s">
        <v>328</v>
      </c>
      <c r="H58" s="146" t="s">
        <v>332</v>
      </c>
      <c r="I58" s="147" t="s">
        <v>333</v>
      </c>
      <c r="J58" s="147" t="s">
        <v>317</v>
      </c>
      <c r="K58" s="146" t="s">
        <v>334</v>
      </c>
    </row>
    <row r="59" s="1" customFormat="1" ht="22.5" customHeight="1" spans="1:11">
      <c r="A59" s="24"/>
      <c r="B59" s="24"/>
      <c r="C59" s="24"/>
      <c r="D59" s="146" t="s">
        <v>312</v>
      </c>
      <c r="E59" s="146" t="s">
        <v>343</v>
      </c>
      <c r="F59" s="146" t="s">
        <v>344</v>
      </c>
      <c r="G59" s="147" t="s">
        <v>328</v>
      </c>
      <c r="H59" s="146" t="s">
        <v>345</v>
      </c>
      <c r="I59" s="147" t="s">
        <v>346</v>
      </c>
      <c r="J59" s="147" t="s">
        <v>317</v>
      </c>
      <c r="K59" s="146" t="s">
        <v>423</v>
      </c>
    </row>
    <row r="60" s="1" customFormat="1" ht="22.5" customHeight="1" spans="1:11">
      <c r="A60" s="24"/>
      <c r="B60" s="24"/>
      <c r="C60" s="24"/>
      <c r="D60" s="146" t="s">
        <v>348</v>
      </c>
      <c r="E60" s="146" t="s">
        <v>349</v>
      </c>
      <c r="F60" s="146" t="s">
        <v>424</v>
      </c>
      <c r="G60" s="147" t="s">
        <v>315</v>
      </c>
      <c r="H60" s="146" t="s">
        <v>332</v>
      </c>
      <c r="I60" s="147" t="s">
        <v>391</v>
      </c>
      <c r="J60" s="147" t="s">
        <v>317</v>
      </c>
      <c r="K60" s="146" t="s">
        <v>425</v>
      </c>
    </row>
    <row r="61" s="1" customFormat="1" ht="22.5" customHeight="1" spans="1:11">
      <c r="A61" s="24"/>
      <c r="B61" s="24"/>
      <c r="C61" s="24"/>
      <c r="D61" s="146" t="s">
        <v>348</v>
      </c>
      <c r="E61" s="146" t="s">
        <v>356</v>
      </c>
      <c r="F61" s="146" t="s">
        <v>426</v>
      </c>
      <c r="G61" s="147" t="s">
        <v>328</v>
      </c>
      <c r="H61" s="146" t="s">
        <v>427</v>
      </c>
      <c r="I61" s="147" t="s">
        <v>428</v>
      </c>
      <c r="J61" s="147" t="s">
        <v>317</v>
      </c>
      <c r="K61" s="146" t="s">
        <v>429</v>
      </c>
    </row>
    <row r="62" s="1" customFormat="1" ht="22.5" customHeight="1" spans="1:11">
      <c r="A62" s="24"/>
      <c r="B62" s="24"/>
      <c r="C62" s="24"/>
      <c r="D62" s="146" t="s">
        <v>348</v>
      </c>
      <c r="E62" s="146" t="s">
        <v>362</v>
      </c>
      <c r="F62" s="146" t="s">
        <v>430</v>
      </c>
      <c r="G62" s="147" t="s">
        <v>315</v>
      </c>
      <c r="H62" s="146" t="s">
        <v>161</v>
      </c>
      <c r="I62" s="147" t="s">
        <v>346</v>
      </c>
      <c r="J62" s="147" t="s">
        <v>317</v>
      </c>
      <c r="K62" s="146" t="s">
        <v>431</v>
      </c>
    </row>
    <row r="63" s="1" customFormat="1" ht="22.5" customHeight="1" spans="1:11">
      <c r="A63" s="24"/>
      <c r="B63" s="24"/>
      <c r="C63" s="24"/>
      <c r="D63" s="146" t="s">
        <v>370</v>
      </c>
      <c r="E63" s="146" t="s">
        <v>371</v>
      </c>
      <c r="F63" s="146" t="s">
        <v>372</v>
      </c>
      <c r="G63" s="147" t="s">
        <v>328</v>
      </c>
      <c r="H63" s="146" t="s">
        <v>432</v>
      </c>
      <c r="I63" s="147" t="s">
        <v>333</v>
      </c>
      <c r="J63" s="147" t="s">
        <v>317</v>
      </c>
      <c r="K63" s="146" t="s">
        <v>433</v>
      </c>
    </row>
    <row r="64" s="1" customFormat="1" ht="22.5" customHeight="1" spans="1:11">
      <c r="A64" s="24"/>
      <c r="B64" s="24"/>
      <c r="C64" s="24"/>
      <c r="D64" s="146" t="s">
        <v>370</v>
      </c>
      <c r="E64" s="146" t="s">
        <v>371</v>
      </c>
      <c r="F64" s="146" t="s">
        <v>434</v>
      </c>
      <c r="G64" s="147" t="s">
        <v>328</v>
      </c>
      <c r="H64" s="146" t="s">
        <v>435</v>
      </c>
      <c r="I64" s="147" t="s">
        <v>333</v>
      </c>
      <c r="J64" s="147" t="s">
        <v>317</v>
      </c>
      <c r="K64" s="146" t="s">
        <v>434</v>
      </c>
    </row>
    <row r="65" s="1" customFormat="1" ht="22.5" customHeight="1" spans="1:11">
      <c r="A65" s="144" t="str">
        <f>"   "&amp;"林业草原防灾减灾经费"</f>
        <v>   林业草原防灾减灾经费</v>
      </c>
      <c r="B65" s="259" t="s">
        <v>281</v>
      </c>
      <c r="C65" s="145" t="s">
        <v>436</v>
      </c>
      <c r="D65" s="24"/>
      <c r="E65" s="24"/>
      <c r="F65" s="24"/>
      <c r="G65" s="24"/>
      <c r="H65" s="24"/>
      <c r="I65" s="24"/>
      <c r="J65" s="24"/>
      <c r="K65" s="24"/>
    </row>
    <row r="66" s="1" customFormat="1" ht="22.5" customHeight="1" spans="1:11">
      <c r="A66" s="24"/>
      <c r="B66" s="24"/>
      <c r="C66" s="24"/>
      <c r="D66" s="146" t="s">
        <v>312</v>
      </c>
      <c r="E66" s="146" t="s">
        <v>313</v>
      </c>
      <c r="F66" s="146" t="s">
        <v>437</v>
      </c>
      <c r="G66" s="147" t="s">
        <v>315</v>
      </c>
      <c r="H66" s="146" t="s">
        <v>438</v>
      </c>
      <c r="I66" s="147" t="s">
        <v>316</v>
      </c>
      <c r="J66" s="147" t="s">
        <v>317</v>
      </c>
      <c r="K66" s="146" t="s">
        <v>439</v>
      </c>
    </row>
    <row r="67" s="1" customFormat="1" ht="22.5" customHeight="1" spans="1:11">
      <c r="A67" s="24"/>
      <c r="B67" s="24"/>
      <c r="C67" s="24"/>
      <c r="D67" s="146" t="s">
        <v>312</v>
      </c>
      <c r="E67" s="146" t="s">
        <v>313</v>
      </c>
      <c r="F67" s="146" t="s">
        <v>440</v>
      </c>
      <c r="G67" s="147" t="s">
        <v>315</v>
      </c>
      <c r="H67" s="146" t="s">
        <v>438</v>
      </c>
      <c r="I67" s="147" t="s">
        <v>316</v>
      </c>
      <c r="J67" s="147" t="s">
        <v>317</v>
      </c>
      <c r="K67" s="146" t="s">
        <v>441</v>
      </c>
    </row>
    <row r="68" s="1" customFormat="1" ht="22.5" customHeight="1" spans="1:11">
      <c r="A68" s="24"/>
      <c r="B68" s="24"/>
      <c r="C68" s="24"/>
      <c r="D68" s="146" t="s">
        <v>312</v>
      </c>
      <c r="E68" s="146" t="s">
        <v>330</v>
      </c>
      <c r="F68" s="146" t="s">
        <v>442</v>
      </c>
      <c r="G68" s="147" t="s">
        <v>328</v>
      </c>
      <c r="H68" s="146" t="s">
        <v>332</v>
      </c>
      <c r="I68" s="147" t="s">
        <v>333</v>
      </c>
      <c r="J68" s="147" t="s">
        <v>317</v>
      </c>
      <c r="K68" s="146" t="s">
        <v>381</v>
      </c>
    </row>
    <row r="69" s="1" customFormat="1" ht="22.5" customHeight="1" spans="1:11">
      <c r="A69" s="24"/>
      <c r="B69" s="24"/>
      <c r="C69" s="24"/>
      <c r="D69" s="146" t="s">
        <v>312</v>
      </c>
      <c r="E69" s="146" t="s">
        <v>330</v>
      </c>
      <c r="F69" s="146" t="s">
        <v>443</v>
      </c>
      <c r="G69" s="147" t="s">
        <v>328</v>
      </c>
      <c r="H69" s="146" t="s">
        <v>332</v>
      </c>
      <c r="I69" s="147" t="s">
        <v>333</v>
      </c>
      <c r="J69" s="147" t="s">
        <v>317</v>
      </c>
      <c r="K69" s="146" t="s">
        <v>381</v>
      </c>
    </row>
    <row r="70" s="1" customFormat="1" ht="22.5" customHeight="1" spans="1:11">
      <c r="A70" s="24"/>
      <c r="B70" s="24"/>
      <c r="C70" s="24"/>
      <c r="D70" s="146" t="s">
        <v>312</v>
      </c>
      <c r="E70" s="146" t="s">
        <v>338</v>
      </c>
      <c r="F70" s="146" t="s">
        <v>444</v>
      </c>
      <c r="G70" s="147" t="s">
        <v>328</v>
      </c>
      <c r="H70" s="146" t="s">
        <v>332</v>
      </c>
      <c r="I70" s="147" t="s">
        <v>333</v>
      </c>
      <c r="J70" s="147" t="s">
        <v>317</v>
      </c>
      <c r="K70" s="146" t="s">
        <v>334</v>
      </c>
    </row>
    <row r="71" s="1" customFormat="1" ht="22.5" customHeight="1" spans="1:11">
      <c r="A71" s="24"/>
      <c r="B71" s="24"/>
      <c r="C71" s="24"/>
      <c r="D71" s="146" t="s">
        <v>312</v>
      </c>
      <c r="E71" s="146" t="s">
        <v>338</v>
      </c>
      <c r="F71" s="146" t="s">
        <v>445</v>
      </c>
      <c r="G71" s="147" t="s">
        <v>328</v>
      </c>
      <c r="H71" s="146" t="s">
        <v>332</v>
      </c>
      <c r="I71" s="147" t="s">
        <v>333</v>
      </c>
      <c r="J71" s="147" t="s">
        <v>317</v>
      </c>
      <c r="K71" s="146" t="s">
        <v>334</v>
      </c>
    </row>
    <row r="72" s="1" customFormat="1" ht="22.5" customHeight="1" spans="1:11">
      <c r="A72" s="24"/>
      <c r="B72" s="24"/>
      <c r="C72" s="24"/>
      <c r="D72" s="146" t="s">
        <v>312</v>
      </c>
      <c r="E72" s="146" t="s">
        <v>343</v>
      </c>
      <c r="F72" s="146" t="s">
        <v>344</v>
      </c>
      <c r="G72" s="147" t="s">
        <v>328</v>
      </c>
      <c r="H72" s="146" t="s">
        <v>446</v>
      </c>
      <c r="I72" s="147" t="s">
        <v>346</v>
      </c>
      <c r="J72" s="147" t="s">
        <v>317</v>
      </c>
      <c r="K72" s="146" t="s">
        <v>447</v>
      </c>
    </row>
    <row r="73" s="1" customFormat="1" ht="22.5" customHeight="1" spans="1:11">
      <c r="A73" s="24"/>
      <c r="B73" s="24"/>
      <c r="C73" s="24"/>
      <c r="D73" s="146" t="s">
        <v>348</v>
      </c>
      <c r="E73" s="146" t="s">
        <v>349</v>
      </c>
      <c r="F73" s="146" t="s">
        <v>448</v>
      </c>
      <c r="G73" s="147" t="s">
        <v>315</v>
      </c>
      <c r="H73" s="146" t="s">
        <v>351</v>
      </c>
      <c r="I73" s="147" t="s">
        <v>352</v>
      </c>
      <c r="J73" s="147" t="s">
        <v>317</v>
      </c>
      <c r="K73" s="146" t="s">
        <v>449</v>
      </c>
    </row>
    <row r="74" s="1" customFormat="1" ht="22.5" customHeight="1" spans="1:11">
      <c r="A74" s="24"/>
      <c r="B74" s="24"/>
      <c r="C74" s="24"/>
      <c r="D74" s="146" t="s">
        <v>348</v>
      </c>
      <c r="E74" s="146" t="s">
        <v>356</v>
      </c>
      <c r="F74" s="146" t="s">
        <v>450</v>
      </c>
      <c r="G74" s="147" t="s">
        <v>451</v>
      </c>
      <c r="H74" s="146" t="s">
        <v>332</v>
      </c>
      <c r="I74" s="147" t="s">
        <v>391</v>
      </c>
      <c r="J74" s="147" t="s">
        <v>317</v>
      </c>
      <c r="K74" s="146" t="s">
        <v>452</v>
      </c>
    </row>
    <row r="75" s="1" customFormat="1" ht="22.5" customHeight="1" spans="1:11">
      <c r="A75" s="24"/>
      <c r="B75" s="24"/>
      <c r="C75" s="24"/>
      <c r="D75" s="146" t="s">
        <v>348</v>
      </c>
      <c r="E75" s="146" t="s">
        <v>362</v>
      </c>
      <c r="F75" s="146" t="s">
        <v>453</v>
      </c>
      <c r="G75" s="147" t="s">
        <v>315</v>
      </c>
      <c r="H75" s="146" t="s">
        <v>161</v>
      </c>
      <c r="I75" s="147" t="s">
        <v>346</v>
      </c>
      <c r="J75" s="147" t="s">
        <v>317</v>
      </c>
      <c r="K75" s="146" t="s">
        <v>454</v>
      </c>
    </row>
    <row r="76" s="1" customFormat="1" ht="22.5" customHeight="1" spans="1:11">
      <c r="A76" s="24"/>
      <c r="B76" s="24"/>
      <c r="C76" s="24"/>
      <c r="D76" s="146" t="s">
        <v>370</v>
      </c>
      <c r="E76" s="146" t="s">
        <v>371</v>
      </c>
      <c r="F76" s="146" t="s">
        <v>372</v>
      </c>
      <c r="G76" s="147" t="s">
        <v>315</v>
      </c>
      <c r="H76" s="146" t="s">
        <v>373</v>
      </c>
      <c r="I76" s="147" t="s">
        <v>333</v>
      </c>
      <c r="J76" s="147" t="s">
        <v>317</v>
      </c>
      <c r="K76" s="146" t="s">
        <v>374</v>
      </c>
    </row>
    <row r="77" s="1" customFormat="1" ht="22.5" customHeight="1" spans="1:11">
      <c r="A77" s="24"/>
      <c r="B77" s="24"/>
      <c r="C77" s="24"/>
      <c r="D77" s="146" t="s">
        <v>370</v>
      </c>
      <c r="E77" s="146" t="s">
        <v>371</v>
      </c>
      <c r="F77" s="146" t="s">
        <v>455</v>
      </c>
      <c r="G77" s="147" t="s">
        <v>315</v>
      </c>
      <c r="H77" s="146" t="s">
        <v>373</v>
      </c>
      <c r="I77" s="147" t="s">
        <v>333</v>
      </c>
      <c r="J77" s="147" t="s">
        <v>317</v>
      </c>
      <c r="K77" s="146" t="s">
        <v>456</v>
      </c>
    </row>
    <row r="78" s="1" customFormat="1" ht="22.5" customHeight="1" spans="1:11">
      <c r="A78" s="144" t="str">
        <f>"   "&amp;"生态保护经费"</f>
        <v>   生态保护经费</v>
      </c>
      <c r="B78" s="22" t="s">
        <v>286</v>
      </c>
      <c r="C78" s="145" t="s">
        <v>457</v>
      </c>
      <c r="D78" s="24"/>
      <c r="E78" s="24"/>
      <c r="F78" s="24"/>
      <c r="G78" s="24"/>
      <c r="H78" s="24"/>
      <c r="I78" s="24"/>
      <c r="J78" s="24"/>
      <c r="K78" s="24"/>
    </row>
    <row r="79" s="1" customFormat="1" ht="22.5" customHeight="1" spans="1:11">
      <c r="A79" s="24"/>
      <c r="B79" s="24"/>
      <c r="C79" s="24"/>
      <c r="D79" s="146" t="s">
        <v>312</v>
      </c>
      <c r="E79" s="146" t="s">
        <v>313</v>
      </c>
      <c r="F79" s="146" t="s">
        <v>458</v>
      </c>
      <c r="G79" s="147" t="s">
        <v>328</v>
      </c>
      <c r="H79" s="146" t="s">
        <v>159</v>
      </c>
      <c r="I79" s="147" t="s">
        <v>410</v>
      </c>
      <c r="J79" s="147" t="s">
        <v>317</v>
      </c>
      <c r="K79" s="146" t="s">
        <v>459</v>
      </c>
    </row>
    <row r="80" s="1" customFormat="1" ht="22.5" customHeight="1" spans="1:11">
      <c r="A80" s="24"/>
      <c r="B80" s="24"/>
      <c r="C80" s="24"/>
      <c r="D80" s="146" t="s">
        <v>312</v>
      </c>
      <c r="E80" s="146" t="s">
        <v>313</v>
      </c>
      <c r="F80" s="146" t="s">
        <v>460</v>
      </c>
      <c r="G80" s="147" t="s">
        <v>315</v>
      </c>
      <c r="H80" s="146" t="s">
        <v>160</v>
      </c>
      <c r="I80" s="147" t="s">
        <v>316</v>
      </c>
      <c r="J80" s="147" t="s">
        <v>317</v>
      </c>
      <c r="K80" s="146" t="s">
        <v>461</v>
      </c>
    </row>
    <row r="81" s="1" customFormat="1" ht="22.5" customHeight="1" spans="1:11">
      <c r="A81" s="24"/>
      <c r="B81" s="24"/>
      <c r="C81" s="24"/>
      <c r="D81" s="146" t="s">
        <v>312</v>
      </c>
      <c r="E81" s="146" t="s">
        <v>313</v>
      </c>
      <c r="F81" s="146" t="s">
        <v>462</v>
      </c>
      <c r="G81" s="147" t="s">
        <v>328</v>
      </c>
      <c r="H81" s="146" t="s">
        <v>159</v>
      </c>
      <c r="I81" s="147" t="s">
        <v>410</v>
      </c>
      <c r="J81" s="147" t="s">
        <v>317</v>
      </c>
      <c r="K81" s="146" t="s">
        <v>463</v>
      </c>
    </row>
    <row r="82" s="1" customFormat="1" ht="22.5" customHeight="1" spans="1:11">
      <c r="A82" s="24"/>
      <c r="B82" s="24"/>
      <c r="C82" s="24"/>
      <c r="D82" s="146" t="s">
        <v>312</v>
      </c>
      <c r="E82" s="146" t="s">
        <v>313</v>
      </c>
      <c r="F82" s="146" t="s">
        <v>464</v>
      </c>
      <c r="G82" s="147" t="s">
        <v>328</v>
      </c>
      <c r="H82" s="146" t="s">
        <v>160</v>
      </c>
      <c r="I82" s="147" t="s">
        <v>465</v>
      </c>
      <c r="J82" s="147" t="s">
        <v>317</v>
      </c>
      <c r="K82" s="146" t="s">
        <v>466</v>
      </c>
    </row>
    <row r="83" s="1" customFormat="1" ht="22.5" customHeight="1" spans="1:11">
      <c r="A83" s="24"/>
      <c r="B83" s="24"/>
      <c r="C83" s="24"/>
      <c r="D83" s="146" t="s">
        <v>312</v>
      </c>
      <c r="E83" s="146" t="s">
        <v>313</v>
      </c>
      <c r="F83" s="146" t="s">
        <v>467</v>
      </c>
      <c r="G83" s="147" t="s">
        <v>328</v>
      </c>
      <c r="H83" s="146" t="s">
        <v>159</v>
      </c>
      <c r="I83" s="147" t="s">
        <v>410</v>
      </c>
      <c r="J83" s="147" t="s">
        <v>317</v>
      </c>
      <c r="K83" s="146" t="s">
        <v>468</v>
      </c>
    </row>
    <row r="84" s="1" customFormat="1" ht="22.5" customHeight="1" spans="1:11">
      <c r="A84" s="24"/>
      <c r="B84" s="24"/>
      <c r="C84" s="24"/>
      <c r="D84" s="146" t="s">
        <v>312</v>
      </c>
      <c r="E84" s="146" t="s">
        <v>313</v>
      </c>
      <c r="F84" s="146" t="s">
        <v>469</v>
      </c>
      <c r="G84" s="147" t="s">
        <v>328</v>
      </c>
      <c r="H84" s="146" t="s">
        <v>470</v>
      </c>
      <c r="I84" s="147" t="s">
        <v>471</v>
      </c>
      <c r="J84" s="147" t="s">
        <v>317</v>
      </c>
      <c r="K84" s="146" t="s">
        <v>472</v>
      </c>
    </row>
    <row r="85" s="1" customFormat="1" ht="22.5" customHeight="1" spans="1:11">
      <c r="A85" s="24"/>
      <c r="B85" s="24"/>
      <c r="C85" s="24"/>
      <c r="D85" s="146" t="s">
        <v>312</v>
      </c>
      <c r="E85" s="146" t="s">
        <v>330</v>
      </c>
      <c r="F85" s="146" t="s">
        <v>473</v>
      </c>
      <c r="G85" s="147" t="s">
        <v>328</v>
      </c>
      <c r="H85" s="146" t="s">
        <v>332</v>
      </c>
      <c r="I85" s="147" t="s">
        <v>333</v>
      </c>
      <c r="J85" s="147" t="s">
        <v>317</v>
      </c>
      <c r="K85" s="146" t="s">
        <v>381</v>
      </c>
    </row>
    <row r="86" s="1" customFormat="1" ht="22.5" customHeight="1" spans="1:11">
      <c r="A86" s="24"/>
      <c r="B86" s="24"/>
      <c r="C86" s="24"/>
      <c r="D86" s="146" t="s">
        <v>312</v>
      </c>
      <c r="E86" s="146" t="s">
        <v>330</v>
      </c>
      <c r="F86" s="146" t="s">
        <v>474</v>
      </c>
      <c r="G86" s="147" t="s">
        <v>328</v>
      </c>
      <c r="H86" s="146" t="s">
        <v>332</v>
      </c>
      <c r="I86" s="147" t="s">
        <v>333</v>
      </c>
      <c r="J86" s="147" t="s">
        <v>317</v>
      </c>
      <c r="K86" s="146" t="s">
        <v>381</v>
      </c>
    </row>
    <row r="87" s="1" customFormat="1" ht="22.5" customHeight="1" spans="1:11">
      <c r="A87" s="24"/>
      <c r="B87" s="24"/>
      <c r="C87" s="24"/>
      <c r="D87" s="146" t="s">
        <v>312</v>
      </c>
      <c r="E87" s="146" t="s">
        <v>330</v>
      </c>
      <c r="F87" s="146" t="s">
        <v>475</v>
      </c>
      <c r="G87" s="147" t="s">
        <v>328</v>
      </c>
      <c r="H87" s="146" t="s">
        <v>332</v>
      </c>
      <c r="I87" s="147" t="s">
        <v>333</v>
      </c>
      <c r="J87" s="147" t="s">
        <v>317</v>
      </c>
      <c r="K87" s="146" t="s">
        <v>381</v>
      </c>
    </row>
    <row r="88" s="1" customFormat="1" ht="22.5" customHeight="1" spans="1:11">
      <c r="A88" s="24"/>
      <c r="B88" s="24"/>
      <c r="C88" s="24"/>
      <c r="D88" s="146" t="s">
        <v>312</v>
      </c>
      <c r="E88" s="146" t="s">
        <v>330</v>
      </c>
      <c r="F88" s="146" t="s">
        <v>476</v>
      </c>
      <c r="G88" s="147" t="s">
        <v>328</v>
      </c>
      <c r="H88" s="146" t="s">
        <v>332</v>
      </c>
      <c r="I88" s="147" t="s">
        <v>333</v>
      </c>
      <c r="J88" s="147" t="s">
        <v>317</v>
      </c>
      <c r="K88" s="146" t="s">
        <v>381</v>
      </c>
    </row>
    <row r="89" s="1" customFormat="1" ht="22.5" customHeight="1" spans="1:11">
      <c r="A89" s="24"/>
      <c r="B89" s="24"/>
      <c r="C89" s="24"/>
      <c r="D89" s="146" t="s">
        <v>312</v>
      </c>
      <c r="E89" s="146" t="s">
        <v>330</v>
      </c>
      <c r="F89" s="146" t="s">
        <v>477</v>
      </c>
      <c r="G89" s="147" t="s">
        <v>328</v>
      </c>
      <c r="H89" s="146" t="s">
        <v>332</v>
      </c>
      <c r="I89" s="147" t="s">
        <v>333</v>
      </c>
      <c r="J89" s="147" t="s">
        <v>317</v>
      </c>
      <c r="K89" s="146" t="s">
        <v>381</v>
      </c>
    </row>
    <row r="90" s="1" customFormat="1" ht="22.5" customHeight="1" spans="1:11">
      <c r="A90" s="24"/>
      <c r="B90" s="24"/>
      <c r="C90" s="24"/>
      <c r="D90" s="146" t="s">
        <v>312</v>
      </c>
      <c r="E90" s="146" t="s">
        <v>330</v>
      </c>
      <c r="F90" s="146" t="s">
        <v>478</v>
      </c>
      <c r="G90" s="147" t="s">
        <v>328</v>
      </c>
      <c r="H90" s="146" t="s">
        <v>332</v>
      </c>
      <c r="I90" s="147" t="s">
        <v>333</v>
      </c>
      <c r="J90" s="147" t="s">
        <v>317</v>
      </c>
      <c r="K90" s="146" t="s">
        <v>381</v>
      </c>
    </row>
    <row r="91" s="1" customFormat="1" ht="22.5" customHeight="1" spans="1:11">
      <c r="A91" s="24"/>
      <c r="B91" s="24"/>
      <c r="C91" s="24"/>
      <c r="D91" s="146" t="s">
        <v>312</v>
      </c>
      <c r="E91" s="146" t="s">
        <v>338</v>
      </c>
      <c r="F91" s="146" t="s">
        <v>479</v>
      </c>
      <c r="G91" s="147" t="s">
        <v>328</v>
      </c>
      <c r="H91" s="146" t="s">
        <v>332</v>
      </c>
      <c r="I91" s="147" t="s">
        <v>333</v>
      </c>
      <c r="J91" s="147" t="s">
        <v>317</v>
      </c>
      <c r="K91" s="146" t="s">
        <v>334</v>
      </c>
    </row>
    <row r="92" s="1" customFormat="1" ht="22.5" customHeight="1" spans="1:11">
      <c r="A92" s="24"/>
      <c r="B92" s="24"/>
      <c r="C92" s="24"/>
      <c r="D92" s="146" t="s">
        <v>312</v>
      </c>
      <c r="E92" s="146" t="s">
        <v>338</v>
      </c>
      <c r="F92" s="146" t="s">
        <v>480</v>
      </c>
      <c r="G92" s="147" t="s">
        <v>328</v>
      </c>
      <c r="H92" s="146" t="s">
        <v>332</v>
      </c>
      <c r="I92" s="147" t="s">
        <v>333</v>
      </c>
      <c r="J92" s="147" t="s">
        <v>317</v>
      </c>
      <c r="K92" s="146" t="s">
        <v>334</v>
      </c>
    </row>
    <row r="93" s="1" customFormat="1" ht="22.5" customHeight="1" spans="1:11">
      <c r="A93" s="24"/>
      <c r="B93" s="24"/>
      <c r="C93" s="24"/>
      <c r="D93" s="146" t="s">
        <v>312</v>
      </c>
      <c r="E93" s="146" t="s">
        <v>338</v>
      </c>
      <c r="F93" s="146" t="s">
        <v>481</v>
      </c>
      <c r="G93" s="147" t="s">
        <v>328</v>
      </c>
      <c r="H93" s="146" t="s">
        <v>332</v>
      </c>
      <c r="I93" s="147" t="s">
        <v>333</v>
      </c>
      <c r="J93" s="147" t="s">
        <v>317</v>
      </c>
      <c r="K93" s="146" t="s">
        <v>334</v>
      </c>
    </row>
    <row r="94" s="1" customFormat="1" ht="22.5" customHeight="1" spans="1:11">
      <c r="A94" s="24"/>
      <c r="B94" s="24"/>
      <c r="C94" s="24"/>
      <c r="D94" s="146" t="s">
        <v>312</v>
      </c>
      <c r="E94" s="146" t="s">
        <v>338</v>
      </c>
      <c r="F94" s="146" t="s">
        <v>482</v>
      </c>
      <c r="G94" s="147" t="s">
        <v>328</v>
      </c>
      <c r="H94" s="146" t="s">
        <v>332</v>
      </c>
      <c r="I94" s="147" t="s">
        <v>333</v>
      </c>
      <c r="J94" s="147" t="s">
        <v>317</v>
      </c>
      <c r="K94" s="146" t="s">
        <v>334</v>
      </c>
    </row>
    <row r="95" s="1" customFormat="1" ht="22.5" customHeight="1" spans="1:11">
      <c r="A95" s="24"/>
      <c r="B95" s="24"/>
      <c r="C95" s="24"/>
      <c r="D95" s="146" t="s">
        <v>312</v>
      </c>
      <c r="E95" s="146" t="s">
        <v>338</v>
      </c>
      <c r="F95" s="146" t="s">
        <v>483</v>
      </c>
      <c r="G95" s="147" t="s">
        <v>328</v>
      </c>
      <c r="H95" s="146" t="s">
        <v>332</v>
      </c>
      <c r="I95" s="147" t="s">
        <v>333</v>
      </c>
      <c r="J95" s="147" t="s">
        <v>317</v>
      </c>
      <c r="K95" s="146" t="s">
        <v>334</v>
      </c>
    </row>
    <row r="96" s="1" customFormat="1" ht="22.5" customHeight="1" spans="1:11">
      <c r="A96" s="24"/>
      <c r="B96" s="24"/>
      <c r="C96" s="24"/>
      <c r="D96" s="146" t="s">
        <v>312</v>
      </c>
      <c r="E96" s="146" t="s">
        <v>338</v>
      </c>
      <c r="F96" s="146" t="s">
        <v>484</v>
      </c>
      <c r="G96" s="147" t="s">
        <v>328</v>
      </c>
      <c r="H96" s="146" t="s">
        <v>332</v>
      </c>
      <c r="I96" s="147" t="s">
        <v>333</v>
      </c>
      <c r="J96" s="147" t="s">
        <v>317</v>
      </c>
      <c r="K96" s="146" t="s">
        <v>334</v>
      </c>
    </row>
    <row r="97" s="1" customFormat="1" ht="22.5" customHeight="1" spans="1:11">
      <c r="A97" s="24"/>
      <c r="B97" s="24"/>
      <c r="C97" s="24"/>
      <c r="D97" s="146" t="s">
        <v>312</v>
      </c>
      <c r="E97" s="146" t="s">
        <v>343</v>
      </c>
      <c r="F97" s="146" t="s">
        <v>344</v>
      </c>
      <c r="G97" s="147" t="s">
        <v>328</v>
      </c>
      <c r="H97" s="146" t="s">
        <v>446</v>
      </c>
      <c r="I97" s="147" t="s">
        <v>346</v>
      </c>
      <c r="J97" s="147" t="s">
        <v>317</v>
      </c>
      <c r="K97" s="146" t="s">
        <v>485</v>
      </c>
    </row>
    <row r="98" s="1" customFormat="1" ht="22.5" customHeight="1" spans="1:11">
      <c r="A98" s="24"/>
      <c r="B98" s="24"/>
      <c r="C98" s="24"/>
      <c r="D98" s="146" t="s">
        <v>348</v>
      </c>
      <c r="E98" s="146" t="s">
        <v>349</v>
      </c>
      <c r="F98" s="146" t="s">
        <v>486</v>
      </c>
      <c r="G98" s="147" t="s">
        <v>315</v>
      </c>
      <c r="H98" s="146" t="s">
        <v>427</v>
      </c>
      <c r="I98" s="147" t="s">
        <v>428</v>
      </c>
      <c r="J98" s="147" t="s">
        <v>317</v>
      </c>
      <c r="K98" s="146" t="s">
        <v>487</v>
      </c>
    </row>
    <row r="99" s="1" customFormat="1" ht="22.5" customHeight="1" spans="1:11">
      <c r="A99" s="24"/>
      <c r="B99" s="24"/>
      <c r="C99" s="24"/>
      <c r="D99" s="146" t="s">
        <v>348</v>
      </c>
      <c r="E99" s="146" t="s">
        <v>349</v>
      </c>
      <c r="F99" s="146" t="s">
        <v>488</v>
      </c>
      <c r="G99" s="147" t="s">
        <v>315</v>
      </c>
      <c r="H99" s="146" t="s">
        <v>161</v>
      </c>
      <c r="I99" s="147" t="s">
        <v>316</v>
      </c>
      <c r="J99" s="147" t="s">
        <v>317</v>
      </c>
      <c r="K99" s="146" t="s">
        <v>489</v>
      </c>
    </row>
    <row r="100" s="1" customFormat="1" ht="22.5" customHeight="1" spans="1:11">
      <c r="A100" s="24"/>
      <c r="B100" s="24"/>
      <c r="C100" s="24"/>
      <c r="D100" s="146" t="s">
        <v>348</v>
      </c>
      <c r="E100" s="146" t="s">
        <v>349</v>
      </c>
      <c r="F100" s="146" t="s">
        <v>490</v>
      </c>
      <c r="G100" s="147" t="s">
        <v>315</v>
      </c>
      <c r="H100" s="146" t="s">
        <v>161</v>
      </c>
      <c r="I100" s="147" t="s">
        <v>316</v>
      </c>
      <c r="J100" s="147" t="s">
        <v>317</v>
      </c>
      <c r="K100" s="146" t="s">
        <v>491</v>
      </c>
    </row>
    <row r="101" s="1" customFormat="1" ht="22.5" customHeight="1" spans="1:11">
      <c r="A101" s="24"/>
      <c r="B101" s="24"/>
      <c r="C101" s="24"/>
      <c r="D101" s="146" t="s">
        <v>348</v>
      </c>
      <c r="E101" s="146" t="s">
        <v>356</v>
      </c>
      <c r="F101" s="146" t="s">
        <v>492</v>
      </c>
      <c r="G101" s="147" t="s">
        <v>315</v>
      </c>
      <c r="H101" s="146" t="s">
        <v>493</v>
      </c>
      <c r="I101" s="147" t="s">
        <v>494</v>
      </c>
      <c r="J101" s="147" t="s">
        <v>317</v>
      </c>
      <c r="K101" s="146" t="s">
        <v>495</v>
      </c>
    </row>
    <row r="102" s="1" customFormat="1" ht="22.5" customHeight="1" spans="1:11">
      <c r="A102" s="24"/>
      <c r="B102" s="24"/>
      <c r="C102" s="24"/>
      <c r="D102" s="146" t="s">
        <v>370</v>
      </c>
      <c r="E102" s="146" t="s">
        <v>371</v>
      </c>
      <c r="F102" s="146" t="s">
        <v>496</v>
      </c>
      <c r="G102" s="147" t="s">
        <v>315</v>
      </c>
      <c r="H102" s="146" t="s">
        <v>373</v>
      </c>
      <c r="I102" s="147" t="s">
        <v>333</v>
      </c>
      <c r="J102" s="147" t="s">
        <v>317</v>
      </c>
      <c r="K102" s="146" t="s">
        <v>497</v>
      </c>
    </row>
    <row r="103" s="1" customFormat="1" ht="22.5" customHeight="1" spans="1:11">
      <c r="A103" s="24"/>
      <c r="B103" s="24"/>
      <c r="C103" s="24"/>
      <c r="D103" s="146" t="s">
        <v>370</v>
      </c>
      <c r="E103" s="146" t="s">
        <v>371</v>
      </c>
      <c r="F103" s="146" t="s">
        <v>498</v>
      </c>
      <c r="G103" s="147" t="s">
        <v>315</v>
      </c>
      <c r="H103" s="146" t="s">
        <v>373</v>
      </c>
      <c r="I103" s="147" t="s">
        <v>333</v>
      </c>
      <c r="J103" s="147" t="s">
        <v>317</v>
      </c>
      <c r="K103" s="146" t="s">
        <v>499</v>
      </c>
    </row>
  </sheetData>
  <mergeCells count="2">
    <mergeCell ref="A3:J3"/>
    <mergeCell ref="A4:I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2025-01-21T02:50:00Z</dcterms:created>
  <dcterms:modified xsi:type="dcterms:W3CDTF">2025-03-13T06:33:35Z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2052-11.8.6.8722</vt:lpwstr>
  </property>
</Properties>
</file>