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中央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<sst xmlns="http://schemas.openxmlformats.org/spreadsheetml/2006/main" count="936" uniqueCount="430">
  <si>
    <t>预算01-1表</t>
  </si>
  <si>
    <t>2025年部门财务收支预算总表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</si>
  <si>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</si>
  <si>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</si>
  <si>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</si>
  <si>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</si>
  <si>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</si>
  <si>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</si>
  <si>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</si>
  <si>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</si>
  <si>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</si>
  <si>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</si>
  <si>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</si>
  <si>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</si>
  <si>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</si>
  <si>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</si>
  <si>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</si>
  <si>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</si>
  <si>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</si>
  <si>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</si>
  <si>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</si>
  <si>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</si>
  <si>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</si>
  <si>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</si>
  <si>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</si>
  <si>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</si>
  <si>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</si>
  <si>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</si>
  <si>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</si>
  <si>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</si>
  <si>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</si>
  <si>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</si>
  <si>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</si>
  <si>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</si>
  <si>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</si>
  <si>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</si>
  <si>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</si>
  <si>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</si>
  <si>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</si>
  <si>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</si>
  <si>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</si>
  <si>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</si>
  <si>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</si>
  <si>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</si>
  <si>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</si>
  <si>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</si>
  <si>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</si>
  <si>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</si>
  <si>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</si>
  <si>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</si>
  <si>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</si>
  <si>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</si>
  <si>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</si>
  <si>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</si>
  <si>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</si>
  <si>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</si>
  <si>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</si>
  <si>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</si>
  <si>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</si>
  <si>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</si>
  <si>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</si>
  <si>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</si>
  <si>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</si>
  <si>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</si>
  <si>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</si>
  <si>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</si>
  <si>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</si>
  <si>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</si>
  <si>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</si>
  <si>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</si>
  <si>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</si>
  <si>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105020</t>
  </si>
  <si>
    <t>香格里拉市红旗小学</t>
  </si>
  <si>
    <t>预算01-3表</t>
  </si>
  <si>
    <t>2025年部门支出预算表</t>
  </si>
  <si>
    <t>科目编码</t>
  </si>
  <si>
    <t>科目名称</t>
  </si>
  <si>
    <t>基本支出</t>
  </si>
  <si>
    <t>项目支出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</si>
  <si>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</si>
  <si>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</si>
  <si>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</si>
  <si>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</si>
  <si>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</si>
  <si>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</si>
  <si>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</si>
  <si>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</si>
  <si>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</si>
  <si>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</si>
  <si>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2050202</t>
  </si>
  <si>
    <t>20507</t>
  </si>
  <si>
    <t>2050701</t>
  </si>
  <si>
    <t>208</t>
  </si>
  <si>
    <t>社会保障和就业支出</t>
  </si>
  <si>
    <t>20805</t>
  </si>
  <si>
    <t>2080505</t>
  </si>
  <si>
    <t>2080506</t>
  </si>
  <si>
    <t>2080599</t>
  </si>
  <si>
    <t>20808</t>
  </si>
  <si>
    <t>2080801</t>
  </si>
  <si>
    <t>210</t>
  </si>
  <si>
    <t>卫生健康支出</t>
  </si>
  <si>
    <t>21011</t>
  </si>
  <si>
    <t>2101101</t>
  </si>
  <si>
    <t>2101102</t>
  </si>
  <si>
    <t>2101103</t>
  </si>
  <si>
    <t>2101199</t>
  </si>
  <si>
    <t>221</t>
  </si>
  <si>
    <t>住房保障支出</t>
  </si>
  <si>
    <t>22102</t>
  </si>
  <si>
    <t>2210201</t>
  </si>
  <si>
    <t>合  计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</si>
  <si>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</si>
  <si>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</si>
  <si>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</si>
  <si>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</si>
  <si>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</si>
  <si>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</si>
  <si>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</si>
  <si>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</si>
  <si>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</si>
  <si>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</si>
  <si>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</si>
  <si>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</si>
  <si>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</si>
  <si>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</si>
  <si>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</si>
  <si>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</si>
  <si>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</si>
  <si>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</si>
  <si>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</si>
  <si>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</si>
  <si>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</si>
  <si>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</si>
  <si>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</si>
  <si>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</si>
  <si>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</si>
  <si>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</si>
  <si>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</si>
  <si>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</si>
  <si>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</si>
  <si>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</si>
  <si>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</si>
  <si>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</si>
  <si>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</si>
  <si>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</si>
  <si>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</si>
  <si>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</si>
  <si>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</si>
  <si>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</si>
  <si>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</si>
  <si>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</si>
  <si>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</si>
  <si>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</si>
  <si>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</si>
  <si>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</si>
  <si>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</si>
  <si>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</si>
  <si>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</si>
  <si>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</si>
  <si>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普通教育</t>
  </si>
  <si>
    <t>小学教育</t>
  </si>
  <si>
    <t>特殊教育</t>
  </si>
  <si>
    <t>特殊学校教育</t>
  </si>
  <si>
    <t>行政事业单位养老支出</t>
  </si>
  <si>
    <t>机关事业单位基本养老保险缴费支出</t>
  </si>
  <si>
    <t>其他行政事业单位养老支出</t>
  </si>
  <si>
    <t>抚恤</t>
  </si>
  <si>
    <t>死亡抚恤</t>
  </si>
  <si>
    <t>行政事业单位医疗</t>
  </si>
  <si>
    <t>事业单位医疗</t>
  </si>
  <si>
    <t>公务员医疗补助</t>
  </si>
  <si>
    <t>其他行政事业单位医疗支出</t>
  </si>
  <si>
    <t>住房改革支出</t>
  </si>
  <si>
    <t>住房公积金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</si>
  <si>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</si>
  <si>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</si>
  <si>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</si>
  <si>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</si>
  <si>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</si>
  <si>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</si>
  <si>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</si>
  <si>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</si>
  <si>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</si>
  <si>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</si>
  <si>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</si>
  <si>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</si>
  <si>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</si>
  <si>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</si>
  <si>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</si>
  <si>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</si>
  <si>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</si>
  <si>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</si>
  <si>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</si>
  <si>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</si>
  <si>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</si>
  <si>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</si>
  <si>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</si>
  <si>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</si>
  <si>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</si>
  <si>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</si>
  <si>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</si>
  <si>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</si>
  <si>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</si>
  <si>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533421210000000020373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</si>
  <si>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</si>
  <si>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</si>
  <si>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</si>
  <si>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</si>
  <si>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</si>
  <si>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</si>
  <si>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</si>
  <si>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533421231100001474418</t>
  </si>
  <si>
    <t>事业人员基础绩效</t>
  </si>
  <si>
    <t>533421210000000018176</t>
  </si>
  <si>
    <t>社会保障缴费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</si>
  <si>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</si>
  <si>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</si>
  <si>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</si>
  <si>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</si>
  <si>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</si>
  <si>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</si>
  <si>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</si>
  <si>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</si>
  <si>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</si>
  <si>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</si>
  <si>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</si>
  <si>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</si>
  <si>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533421210000000018177</t>
  </si>
  <si>
    <t>30113</t>
  </si>
  <si>
    <t>533421210000000018183</t>
  </si>
  <si>
    <t>办公经费</t>
  </si>
  <si>
    <t>30201</t>
  </si>
  <si>
    <t>办公费</t>
  </si>
  <si>
    <t>30211</t>
  </si>
  <si>
    <t>差旅费</t>
  </si>
  <si>
    <t>30205</t>
  </si>
  <si>
    <t>水费</t>
  </si>
  <si>
    <t>533421251100003589435</t>
  </si>
  <si>
    <t>公车购置及运维费</t>
  </si>
  <si>
    <t>30231</t>
  </si>
  <si>
    <t>公务用车运行维护费</t>
  </si>
  <si>
    <t>30299</t>
  </si>
  <si>
    <t>其他商品和服务支出</t>
  </si>
  <si>
    <t>市直机关党支部党建工作经费</t>
  </si>
  <si>
    <t>533421221100000251388</t>
  </si>
  <si>
    <t>工会经费</t>
  </si>
  <si>
    <t>30228</t>
  </si>
  <si>
    <t>533421241100002167561</t>
  </si>
  <si>
    <t>体检费</t>
  </si>
  <si>
    <t>30229</t>
  </si>
  <si>
    <t>福利费</t>
  </si>
  <si>
    <t>533421231100001144873</t>
  </si>
  <si>
    <t>机关事业单位职工遗属生活补助</t>
  </si>
  <si>
    <t>30305</t>
  </si>
  <si>
    <t>生活补助</t>
  </si>
  <si>
    <t>533421251100003756468</t>
  </si>
  <si>
    <t>年终奖励绩效</t>
  </si>
  <si>
    <t>533421251100003589941</t>
  </si>
  <si>
    <t>2025年临聘人员五险测算项目资金</t>
  </si>
  <si>
    <t>533421251100003590687</t>
  </si>
  <si>
    <t>2025年临聘人员工资资金</t>
  </si>
  <si>
    <t>30199</t>
  </si>
  <si>
    <t>其他工资福利支出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</si>
  <si>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</si>
  <si>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</si>
  <si>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</si>
  <si>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</si>
  <si>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</si>
  <si>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</si>
  <si>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</si>
  <si>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</si>
  <si>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2025年城乡义务教育普通公用经费县级补助资金</t>
  </si>
  <si>
    <t>民生类</t>
  </si>
  <si>
    <t>533421251100003577328</t>
  </si>
  <si>
    <t>2025年城乡义务教育特殊教育公用经费县级补助资金</t>
  </si>
  <si>
    <t>533421251100003577588</t>
  </si>
  <si>
    <t>预算05-2表</t>
  </si>
  <si>
    <t>2025年项目支出绩效目标表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</si>
  <si>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</si>
  <si>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</si>
  <si>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</si>
  <si>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</si>
  <si>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</si>
  <si>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</si>
  <si>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</si>
  <si>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</si>
  <si>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</si>
  <si>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</si>
  <si>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根据财教〔2021〕72号 《特殊教育补助资金管理办法》的要求，发放补助标准为6000元/人/年，2025年香格里拉市红旗小学预计特殊教育学生数为1人，资金合计申报数为6000元，其中中央资金占比80%，资金金额为4800元，省级资金占比18%，资金金额为1080元,本级资金占比2%，资金120元。</t>
  </si>
  <si>
    <t>产出指标</t>
  </si>
  <si>
    <t>数量指标</t>
  </si>
  <si>
    <t>获补对象数</t>
  </si>
  <si>
    <t>=</t>
  </si>
  <si>
    <t>1.0</t>
  </si>
  <si>
    <t>人(人次、家)</t>
  </si>
  <si>
    <t>定量指标</t>
  </si>
  <si>
    <t>反映获补助人员、企业的数量情况，也适用补贴、资助等形式的补助。</t>
  </si>
  <si>
    <t>政策宣传次数</t>
  </si>
  <si>
    <t>&gt;=</t>
  </si>
  <si>
    <t>次</t>
  </si>
  <si>
    <t>反映补助政策的宣传力度情况。即通过门户网站、报刊、通信、电视、户外广告等对补助政策进行宣传的次数。</t>
  </si>
  <si>
    <t>质量指标</t>
  </si>
  <si>
    <t>获补对象准确率</t>
  </si>
  <si>
    <t>100</t>
  </si>
  <si>
    <t>%</t>
  </si>
  <si>
    <t>反映获补助对象认定的准确性情况。
获补对象准确率=抽检符合标准的补助对象数/抽检实际补助对象数*100%</t>
  </si>
  <si>
    <t>获补覆盖率</t>
  </si>
  <si>
    <t>获补覆盖率=实际获得补助人数（企业数）/申请符合标准人数（企业数）*100%</t>
  </si>
  <si>
    <t>时效指标</t>
  </si>
  <si>
    <t>资金使用及时率</t>
  </si>
  <si>
    <t>是</t>
  </si>
  <si>
    <t>是/否</t>
  </si>
  <si>
    <t>反映发放单位及时发放补助资金的情况。
发放及时率=在时限内发放资金/应发放资金*100%</t>
  </si>
  <si>
    <t>成本指标</t>
  </si>
  <si>
    <t>经济成本指标</t>
  </si>
  <si>
    <t>&lt;=</t>
  </si>
  <si>
    <t>6000</t>
  </si>
  <si>
    <t>元</t>
  </si>
  <si>
    <t>考核项目实施过程中是否按照文件规定的金额进行使用。</t>
  </si>
  <si>
    <t>效益指标</t>
  </si>
  <si>
    <t>社会效益</t>
  </si>
  <si>
    <t>政策知晓率</t>
  </si>
  <si>
    <t>90</t>
  </si>
  <si>
    <t>反映补助政策的宣传效果情况。
政策知晓率=调查中补助政策知晓人数/调查总人数*100%</t>
  </si>
  <si>
    <t>生活状况改善</t>
  </si>
  <si>
    <t>持续改善</t>
  </si>
  <si>
    <t>定性指标</t>
  </si>
  <si>
    <t>反映补助促进受助对象生活状况改善的情况。</t>
  </si>
  <si>
    <t>满意度指标</t>
  </si>
  <si>
    <t>服务对象满意度</t>
  </si>
  <si>
    <t>受益对象满意度</t>
  </si>
  <si>
    <t>反映获补助受益对象的满意程度。</t>
  </si>
  <si>
    <t>提高义务教育学校公用经费保障水平，补助标准为720元/生/年。中央补助资金占比80%，省级补助资金占比18%。县级补助资金占比2%。2025年预算人数1842人。。用于支付水电费、购买固定资产、教师培训费、日常维修维护费、日常零星办公费用等。</t>
  </si>
  <si>
    <t>在校学生数</t>
  </si>
  <si>
    <t>1842</t>
  </si>
  <si>
    <t>教师培训次数</t>
  </si>
  <si>
    <t>10</t>
  </si>
  <si>
    <t>反映学校教师培训情况。</t>
  </si>
  <si>
    <t>资金使用情况公示</t>
  </si>
  <si>
    <t>95</t>
  </si>
  <si>
    <t>反映补助资金社会化发放的比例情况。
补助社会化发放率=采用社会化发放的补助资金数/发放补助资金总额*100%</t>
  </si>
  <si>
    <t>教师培训合格率</t>
  </si>
  <si>
    <t>反映学校教师培训合格情况</t>
  </si>
  <si>
    <t>购买设备合格率</t>
  </si>
  <si>
    <t>按需采购设备。</t>
  </si>
  <si>
    <t>支付及时率</t>
  </si>
  <si>
    <t>按时支付相关费用。</t>
  </si>
  <si>
    <t>1326240</t>
  </si>
  <si>
    <t>义务教育公用经费支出合计为720*1842*2%=26524.80元。</t>
  </si>
  <si>
    <t>提高教学质量</t>
  </si>
  <si>
    <t>反映中央及省级资金使用情况，对教学质量的改善程度。</t>
  </si>
  <si>
    <t>反映服务对象的满意程度。</t>
  </si>
  <si>
    <t>预算06表</t>
  </si>
  <si>
    <t>2025年政府性基金预算支出预算表</t>
  </si>
  <si>
    <t>政府性基金预算支出预算表</t>
  </si>
  <si>
    <t>单位名称：全部</t>
  </si>
  <si>
    <t>本年政府性基金预算支出</t>
  </si>
  <si>
    <t>本单位此表无数据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</si>
  <si>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</si>
  <si>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</si>
  <si>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</si>
  <si>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</si>
  <si>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</si>
  <si>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</si>
  <si>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</si>
  <si>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</si>
  <si>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</si>
  <si>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</si>
  <si>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</si>
  <si>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沙发</t>
  </si>
  <si>
    <t>A05010401 三人沙发</t>
  </si>
  <si>
    <t>个</t>
  </si>
  <si>
    <t>公车保险费</t>
  </si>
  <si>
    <t>C1804010201 机动车保险服务</t>
  </si>
  <si>
    <t>预算08表</t>
  </si>
  <si>
    <t>2025年政府购买服务预算表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</si>
  <si>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</si>
  <si>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</si>
  <si>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</si>
  <si>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</si>
  <si>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</si>
  <si>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预算09-1表</t>
  </si>
  <si>
    <t>2025年对下转移支付预算表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</si>
  <si>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</si>
  <si>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</si>
  <si>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</si>
  <si>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</si>
  <si>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</si>
  <si>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</si>
  <si>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</si>
  <si>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</si>
  <si>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</si>
  <si>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</si>
  <si>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</si>
  <si>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</si>
  <si>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</si>
  <si>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</si>
  <si>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</si>
  <si>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</si>
  <si>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</si>
  <si>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</si>
  <si>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</si>
  <si>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</si>
  <si>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</si>
  <si>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</si>
  <si>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预算09-2表</t>
  </si>
  <si>
    <t>2025年对下转移支付绩效目标表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</si>
  <si>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</si>
  <si>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</si>
  <si>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</si>
  <si>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</si>
  <si>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</si>
  <si>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</si>
  <si>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</si>
  <si>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</si>
  <si>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</si>
  <si>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</si>
  <si>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2025年中央转移支付补助项目支出预算表</t>
  </si>
  <si>
    <t>上级补助</t>
  </si>
  <si>
    <t>预算12表</t>
  </si>
  <si>
    <t>2025年部门项目中期规划预算表</t>
  </si>
  <si>
    <t>项目级次</t>
  </si>
  <si>
    <t>2025年</t>
  </si>
  <si>
    <t>2026年</t>
  </si>
  <si>
    <t>2027年</t>
  </si>
  <si>
    <t>312 民生类</t>
  </si>
  <si>
    <t>本级</t>
  </si>
  <si>
    <t/>
  </si>
  <si>
    <t>注：因公用经费为1年期资金且每年学生人数不同，故香格里拉市红旗小学无2026年、2027年规划预算。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</si>
</sst>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22"/>
      <color theme="1"/>
      <name val="方正小标宋简体"/>
      <charset val="134"/>
    </font>
    <font>
      <sz val="18"/>
      <color theme="1"/>
      <name val="Microsoft Sans Serif"/>
      <charset val="134"/>
    </font>
    <font>
      <sz val="12"/>
      <color theme="1"/>
      <name val="宋体"/>
      <charset val="134"/>
    </font>
    <font>
      <sz val="20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Arial"/>
      <charset val="134"/>
    </font>
    <font>
      <sz val="28"/>
      <color rgb="FF000000"/>
      <name val="宋体"/>
      <charset val="134"/>
    </font>
    <font>
      <sz val="10"/>
      <color theme="1"/>
      <name val="Microsoft YaHei UI"/>
      <charset val="134"/>
    </font>
    <font>
      <sz val="30"/>
      <color rgb="FF000000"/>
      <name val="宋体"/>
      <charset val="134"/>
    </font>
    <font>
      <sz val="19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7" applyNumberFormat="0" applyAlignment="0" applyProtection="0">
      <alignment vertical="center"/>
    </xf>
    <xf numFmtId="0" fontId="34" fillId="6" borderId="18" applyNumberFormat="0" applyAlignment="0" applyProtection="0">
      <alignment vertical="center"/>
    </xf>
    <xf numFmtId="0" fontId="35" fillId="6" borderId="17" applyNumberFormat="0" applyAlignment="0" applyProtection="0">
      <alignment vertical="center"/>
    </xf>
    <xf numFmtId="0" fontId="36" fillId="7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176" fontId="44" fillId="0" borderId="7">
      <alignment horizontal="right" vertical="center"/>
    </xf>
    <xf numFmtId="49" fontId="44" fillId="0" borderId="7">
      <alignment horizontal="left" vertical="center" wrapText="1"/>
    </xf>
    <xf numFmtId="176" fontId="44" fillId="0" borderId="7">
      <alignment horizontal="right" vertical="center"/>
    </xf>
    <xf numFmtId="177" fontId="44" fillId="0" borderId="7">
      <alignment horizontal="right" vertical="center"/>
    </xf>
    <xf numFmtId="178" fontId="44" fillId="0" borderId="7">
      <alignment horizontal="right" vertical="center"/>
    </xf>
    <xf numFmtId="179" fontId="44" fillId="0" borderId="7">
      <alignment horizontal="right" vertical="center"/>
    </xf>
    <xf numFmtId="10" fontId="44" fillId="0" borderId="7">
      <alignment horizontal="right" vertical="center"/>
    </xf>
    <xf numFmtId="180" fontId="44" fillId="0" borderId="7">
      <alignment horizontal="right" vertical="center"/>
    </xf>
  </cellStyleXfs>
  <cellXfs count="288">
    <xf numFmtId="0" fontId="0" fillId="0" borderId="0" xfId="0" applyFont="1" applyBorder="1"/>
    <xf numFmtId="0" fontId="0" fillId="0" borderId="0" xfId="0" applyFill="1" applyBorder="1" applyAlignment="1" applyProtection="1">
      <alignment vertical="center"/>
    </xf>
    <xf numFmtId="49" fontId="1" fillId="0" borderId="0" xfId="0" applyNumberFormat="1" applyFont="1" applyFill="1" applyAlignment="1" applyProtection="1"/>
    <xf numFmtId="0" fontId="1" fillId="0" borderId="0" xfId="0" applyFont="1" applyFill="1" applyAlignment="1" applyProtection="1"/>
    <xf numFmtId="0" fontId="1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/>
    <xf numFmtId="0" fontId="1" fillId="0" borderId="0" xfId="0" applyFont="1" applyFill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4" fontId="4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7" xfId="50" applyFont="1">
      <alignment horizontal="left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7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2" borderId="0" xfId="0" applyFont="1" applyFill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right" vertical="center" wrapText="1"/>
    </xf>
    <xf numFmtId="0" fontId="4" fillId="0" borderId="7" xfId="0" applyFont="1" applyFill="1" applyBorder="1" applyAlignment="1" applyProtection="1">
      <alignment horizontal="right" vertical="center"/>
    </xf>
    <xf numFmtId="0" fontId="4" fillId="0" borderId="7" xfId="0" applyFont="1" applyFill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right" vertical="center" wrapText="1"/>
      <protection locked="0"/>
    </xf>
    <xf numFmtId="0" fontId="0" fillId="2" borderId="0" xfId="0" applyFill="1" applyBorder="1" applyAlignment="1" applyProtection="1">
      <alignment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76" fontId="7" fillId="0" borderId="7" xfId="51" applyNumberFormat="1" applyFont="1" applyBorder="1">
      <alignment horizontal="right" vertical="center"/>
    </xf>
    <xf numFmtId="0" fontId="4" fillId="0" borderId="0" xfId="0" applyFont="1" applyBorder="1" applyAlignment="1" applyProtection="1">
      <alignment horizontal="right"/>
      <protection locked="0"/>
    </xf>
    <xf numFmtId="0" fontId="1" fillId="0" borderId="0" xfId="0" applyFont="1" applyFill="1" applyAlignment="1" applyProtection="1">
      <alignment wrapText="1"/>
    </xf>
    <xf numFmtId="0" fontId="1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wrapText="1"/>
    </xf>
    <xf numFmtId="0" fontId="5" fillId="0" borderId="0" xfId="0" applyFont="1" applyFill="1" applyAlignment="1" applyProtection="1">
      <protection locked="0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3" fontId="5" fillId="0" borderId="6" xfId="0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Fill="1" applyBorder="1" applyAlignment="1" applyProtection="1">
      <alignment horizontal="left" vertical="center"/>
      <protection locked="0"/>
    </xf>
    <xf numFmtId="4" fontId="4" fillId="0" borderId="11" xfId="0" applyNumberFormat="1" applyFont="1" applyFill="1" applyBorder="1" applyAlignment="1" applyProtection="1">
      <alignment horizontal="right" vertical="center"/>
      <protection locked="0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horizontal="left" vertical="center"/>
    </xf>
    <xf numFmtId="0" fontId="7" fillId="0" borderId="0" xfId="0" applyFont="1" applyFill="1" applyAlignment="1" applyProtection="1">
      <alignment vertical="top" wrapText="1"/>
      <protection locked="0"/>
    </xf>
    <xf numFmtId="0" fontId="6" fillId="0" borderId="0" xfId="0" applyFont="1" applyFill="1" applyAlignment="1" applyProtection="1">
      <alignment wrapText="1"/>
    </xf>
    <xf numFmtId="0" fontId="4" fillId="0" borderId="0" xfId="0" applyFont="1" applyFill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right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horizontal="right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right" vertical="center" wrapText="1"/>
    </xf>
    <xf numFmtId="0" fontId="4" fillId="0" borderId="0" xfId="0" applyFont="1" applyFill="1" applyAlignment="1" applyProtection="1">
      <alignment horizontal="right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right" vertical="center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horizontal="right"/>
      <protection locked="0"/>
    </xf>
    <xf numFmtId="49" fontId="11" fillId="0" borderId="0" xfId="0" applyNumberFormat="1" applyFont="1" applyFill="1" applyAlignment="1" applyProtection="1">
      <protection locked="0"/>
    </xf>
    <xf numFmtId="0" fontId="1" fillId="0" borderId="0" xfId="0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49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4" fontId="4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4" fontId="4" fillId="0" borderId="11" xfId="0" applyNumberFormat="1" applyFont="1" applyFill="1" applyBorder="1" applyAlignment="1" applyProtection="1">
      <alignment horizontal="right" vertical="center"/>
    </xf>
    <xf numFmtId="4" fontId="4" fillId="0" borderId="11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  <protection locked="0"/>
    </xf>
    <xf numFmtId="3" fontId="5" fillId="0" borderId="7" xfId="0" applyNumberFormat="1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left"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6" fillId="0" borderId="7" xfId="0" applyFont="1" applyFill="1" applyBorder="1" applyAlignment="1" applyProtection="1">
      <alignment horizontal="left" vertical="center" wrapText="1"/>
    </xf>
    <xf numFmtId="0" fontId="6" fillId="0" borderId="7" xfId="0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vertical="top"/>
      <protection locked="0"/>
    </xf>
    <xf numFmtId="0" fontId="6" fillId="0" borderId="0" xfId="0" applyFont="1" applyFill="1" applyAlignment="1" applyProtection="1">
      <alignment vertical="top"/>
    </xf>
    <xf numFmtId="0" fontId="5" fillId="0" borderId="5" xfId="0" applyFont="1" applyFill="1" applyBorder="1" applyAlignment="1" applyProtection="1">
      <alignment horizontal="center" vertical="center"/>
    </xf>
    <xf numFmtId="3" fontId="6" fillId="0" borderId="7" xfId="0" applyNumberFormat="1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4" fontId="4" fillId="0" borderId="7" xfId="0" applyNumberFormat="1" applyFont="1" applyFill="1" applyBorder="1" applyAlignment="1" applyProtection="1">
      <alignment horizontal="right" vertical="center" wrapText="1"/>
    </xf>
    <xf numFmtId="0" fontId="5" fillId="0" borderId="5" xfId="0" applyFont="1" applyFill="1" applyBorder="1" applyAlignment="1" applyProtection="1">
      <alignment horizontal="center" vertical="center"/>
      <protection locked="0"/>
    </xf>
    <xf numFmtId="4" fontId="4" fillId="0" borderId="7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top"/>
      <protection locked="0"/>
    </xf>
    <xf numFmtId="49" fontId="1" fillId="0" borderId="0" xfId="0" applyNumberFormat="1" applyFont="1" applyFill="1" applyAlignment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3" fontId="6" fillId="0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7" fillId="0" borderId="4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wrapText="1"/>
    </xf>
    <xf numFmtId="0" fontId="7" fillId="0" borderId="0" xfId="0" applyFont="1" applyFill="1" applyAlignment="1" applyProtection="1"/>
    <xf numFmtId="0" fontId="7" fillId="0" borderId="0" xfId="0" applyFont="1" applyFill="1" applyAlignment="1" applyProtection="1">
      <alignment horizontal="right" wrapText="1"/>
    </xf>
    <xf numFmtId="0" fontId="13" fillId="0" borderId="0" xfId="0" applyFont="1" applyFill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/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5" fillId="0" borderId="7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4" fontId="7" fillId="0" borderId="7" xfId="0" applyNumberFormat="1" applyFont="1" applyFill="1" applyBorder="1" applyAlignment="1" applyProtection="1">
      <alignment horizontal="right" vertical="center"/>
    </xf>
    <xf numFmtId="4" fontId="7" fillId="0" borderId="2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horizontal="right" vertical="center"/>
    </xf>
    <xf numFmtId="49" fontId="6" fillId="0" borderId="0" xfId="0" applyNumberFormat="1" applyFont="1" applyFill="1" applyAlignment="1" applyProtection="1"/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7" xfId="0" applyNumberFormat="1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 vertical="center"/>
      <protection locked="0"/>
    </xf>
    <xf numFmtId="4" fontId="7" fillId="0" borderId="7" xfId="0" applyNumberFormat="1" applyFont="1" applyFill="1" applyBorder="1" applyAlignment="1" applyProtection="1">
      <alignment horizontal="right" vertical="center" wrapText="1"/>
    </xf>
    <xf numFmtId="0" fontId="4" fillId="0" borderId="7" xfId="0" applyFont="1" applyFill="1" applyBorder="1" applyAlignment="1" applyProtection="1">
      <alignment horizontal="left" vertical="center" wrapText="1" indent="1"/>
    </xf>
    <xf numFmtId="0" fontId="4" fillId="0" borderId="7" xfId="0" applyFont="1" applyFill="1" applyBorder="1" applyAlignment="1" applyProtection="1">
      <alignment horizontal="left" vertical="center" wrapText="1" indent="2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4" fontId="7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0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4" fontId="4" fillId="0" borderId="7" xfId="0" applyNumberFormat="1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4" fontId="4" fillId="0" borderId="7" xfId="0" applyNumberFormat="1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horizontal="left" vertical="center"/>
    </xf>
    <xf numFmtId="0" fontId="18" fillId="0" borderId="7" xfId="0" applyFont="1" applyFill="1" applyBorder="1" applyAlignment="1" applyProtection="1">
      <alignment vertical="center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  <protection locked="0"/>
    </xf>
    <xf numFmtId="4" fontId="18" fillId="0" borderId="7" xfId="0" applyNumberFormat="1" applyFont="1" applyFill="1" applyBorder="1" applyAlignment="1" applyProtection="1">
      <alignment vertical="center"/>
    </xf>
    <xf numFmtId="0" fontId="19" fillId="0" borderId="0" xfId="0" applyFont="1" applyFill="1" applyAlignment="1" applyProtection="1">
      <alignment vertical="top"/>
    </xf>
    <xf numFmtId="0" fontId="20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 applyProtection="1"/>
    <xf numFmtId="0" fontId="22" fillId="0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 wrapText="1"/>
    </xf>
    <xf numFmtId="0" fontId="4" fillId="0" borderId="11" xfId="0" applyFont="1" applyFill="1" applyBorder="1" applyAlignment="1" applyProtection="1">
      <alignment vertical="center" wrapText="1"/>
    </xf>
    <xf numFmtId="4" fontId="4" fillId="0" borderId="11" xfId="0" applyNumberFormat="1" applyFont="1" applyFill="1" applyBorder="1" applyAlignment="1" applyProtection="1">
      <alignment vertical="center"/>
    </xf>
    <xf numFmtId="4" fontId="4" fillId="0" borderId="11" xfId="0" applyNumberFormat="1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vertical="center"/>
    </xf>
    <xf numFmtId="0" fontId="22" fillId="0" borderId="0" xfId="0" applyFont="1" applyFill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vertical="center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Alignment="1" applyProtection="1">
      <alignment horizontal="center" vertical="top"/>
    </xf>
    <xf numFmtId="0" fontId="24" fillId="0" borderId="0" xfId="0" applyFont="1" applyFill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left" vertical="center"/>
    </xf>
    <xf numFmtId="4" fontId="4" fillId="0" borderId="12" xfId="0" applyNumberFormat="1" applyFont="1" applyFill="1" applyBorder="1" applyAlignment="1" applyProtection="1">
      <alignment horizontal="righ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4" fillId="0" borderId="12" xfId="0" applyFont="1" applyFill="1" applyBorder="1" applyAlignment="1" applyProtection="1">
      <alignment horizontal="right" vertical="center"/>
      <protection locked="0"/>
    </xf>
    <xf numFmtId="0" fontId="6" fillId="0" borderId="7" xfId="0" applyFont="1" applyFill="1" applyBorder="1" applyAlignment="1" applyProtection="1"/>
    <xf numFmtId="0" fontId="18" fillId="0" borderId="6" xfId="0" applyFont="1" applyFill="1" applyBorder="1" applyAlignment="1" applyProtection="1">
      <alignment horizontal="center" vertical="center"/>
    </xf>
    <xf numFmtId="0" fontId="18" fillId="0" borderId="12" xfId="0" applyFont="1" applyFill="1" applyBorder="1" applyAlignment="1" applyProtection="1">
      <alignment horizontal="right" vertical="center"/>
    </xf>
    <xf numFmtId="4" fontId="18" fillId="0" borderId="12" xfId="0" applyNumberFormat="1" applyFont="1" applyFill="1" applyBorder="1" applyAlignment="1" applyProtection="1">
      <alignment horizontal="right" vertical="center"/>
    </xf>
    <xf numFmtId="4" fontId="18" fillId="0" borderId="7" xfId="0" applyNumberFormat="1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18" fillId="0" borderId="6" xfId="0" applyFont="1" applyFill="1" applyBorder="1" applyAlignment="1" applyProtection="1">
      <alignment horizontal="center" vertical="center"/>
      <protection locked="0"/>
    </xf>
    <xf numFmtId="4" fontId="18" fillId="0" borderId="12" xfId="0" applyNumberFormat="1" applyFont="1" applyFill="1" applyBorder="1" applyAlignment="1" applyProtection="1">
      <alignment horizontal="right" vertical="center"/>
      <protection locked="0"/>
    </xf>
    <xf numFmtId="4" fontId="18" fillId="0" borderId="7" xfId="0" applyNumberFormat="1" applyFont="1" applyFill="1" applyBorder="1" applyAlignment="1" applyProtection="1">
      <alignment horizontal="right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7"/>
  <sheetViews>
    <sheetView showZeros="0" workbookViewId="0">
      <pane ySplit="1" topLeftCell="A2" activePane="bottomLeft" state="frozen"/>
      <selection/>
      <selection pane="bottomLeft" activeCell="B18" sqref="B18"/>
    </sheetView>
  </sheetViews>
  <sheetFormatPr defaultColWidth="10.7083333333333" defaultRowHeight="12" customHeight="1" outlineLevelCol="3"/>
  <cols>
    <col min="1" max="1" width="37.1416666666667" style="1" customWidth="1"/>
    <col min="2" max="2" width="41.575" style="1" customWidth="1"/>
    <col min="3" max="3" width="42.7083333333333" style="1" customWidth="1"/>
    <col min="4" max="4" width="39.575" style="1" customWidth="1"/>
    <col min="5" max="16384" width="10.7083333333333" style="1"/>
  </cols>
  <sheetData>
    <row r="1" s="1" customFormat="1" ht="19.5" customHeight="1" spans="4:4">
      <c r="D1" s="142" t="s">
        <v>0</v>
      </c>
    </row>
    <row r="2" s="1" customFormat="1" ht="36" customHeight="1" spans="1:4">
      <c r="A2" s="5" t="s">
        <v>1</v>
      </c>
      <c r="B2" s="273"/>
      <c r="C2" s="273"/>
      <c r="D2" s="273"/>
    </row>
    <row r="3" s="1" customFormat="1" ht="24" customHeight="1" spans="1:4">
      <c r="A3" s="60" t="str">
        <f>"单位名称："&amp;"香格里拉市红旗小学"</f>
        <v>单位名称：香格里拉市红旗小学</v>
      </c>
      <c r="B3" s="274"/>
      <c r="C3" s="274"/>
      <c r="D3" s="58" t="s">
        <v>2</v>
      </c>
    </row>
    <row r="4" s="1" customFormat="1" ht="19.5" customHeight="1" spans="1:4">
      <c r="A4" s="13" t="s">
        <v>3</v>
      </c>
      <c r="B4" s="15"/>
      <c r="C4" s="13" t="s">
        <v>4</v>
      </c>
      <c r="D4" s="15"/>
    </row>
    <row r="5" s="1" customFormat="1" ht="19.5" customHeight="1" spans="1:4">
      <c r="A5" s="181" t="s">
        <v>5</v>
      </c>
      <c r="B5" s="181" t="s">
        <v>6</v>
      </c>
      <c r="C5" s="181" t="s">
        <v>7</v>
      </c>
      <c r="D5" s="181" t="s">
        <v>6</v>
      </c>
    </row>
    <row r="6" s="1" customFormat="1" ht="19.5" customHeight="1" spans="1:4">
      <c r="A6" s="135"/>
      <c r="B6" s="135"/>
      <c r="C6" s="135"/>
      <c r="D6" s="135"/>
    </row>
    <row r="7" s="1" customFormat="1" ht="22.5" customHeight="1" spans="1:4">
      <c r="A7" s="238" t="s">
        <v>8</v>
      </c>
      <c r="B7" s="187">
        <v>46598720.17</v>
      </c>
      <c r="C7" s="238" t="s">
        <v>9</v>
      </c>
      <c r="D7" s="187"/>
    </row>
    <row r="8" s="1" customFormat="1" ht="22.5" customHeight="1" spans="1:4">
      <c r="A8" s="238" t="s">
        <v>10</v>
      </c>
      <c r="B8" s="187"/>
      <c r="C8" s="238" t="s">
        <v>11</v>
      </c>
      <c r="D8" s="187"/>
    </row>
    <row r="9" s="1" customFormat="1" ht="22.5" customHeight="1" spans="1:4">
      <c r="A9" s="238" t="s">
        <v>12</v>
      </c>
      <c r="B9" s="187"/>
      <c r="C9" s="238" t="s">
        <v>13</v>
      </c>
      <c r="D9" s="187"/>
    </row>
    <row r="10" s="1" customFormat="1" ht="22.5" customHeight="1" spans="1:4">
      <c r="A10" s="238" t="s">
        <v>14</v>
      </c>
      <c r="B10" s="132"/>
      <c r="C10" s="238" t="s">
        <v>15</v>
      </c>
      <c r="D10" s="187"/>
    </row>
    <row r="11" s="1" customFormat="1" ht="22.5" customHeight="1" spans="1:4">
      <c r="A11" s="238" t="s">
        <v>16</v>
      </c>
      <c r="B11" s="187"/>
      <c r="C11" s="235" t="s">
        <v>17</v>
      </c>
      <c r="D11" s="132">
        <v>34165460.45</v>
      </c>
    </row>
    <row r="12" s="1" customFormat="1" ht="22.5" customHeight="1" spans="1:4">
      <c r="A12" s="238" t="s">
        <v>18</v>
      </c>
      <c r="B12" s="132"/>
      <c r="C12" s="235" t="s">
        <v>19</v>
      </c>
      <c r="D12" s="132"/>
    </row>
    <row r="13" s="1" customFormat="1" ht="22.5" customHeight="1" spans="1:4">
      <c r="A13" s="238" t="s">
        <v>20</v>
      </c>
      <c r="B13" s="132"/>
      <c r="C13" s="235" t="s">
        <v>21</v>
      </c>
      <c r="D13" s="132"/>
    </row>
    <row r="14" s="1" customFormat="1" ht="22.5" customHeight="1" spans="1:4">
      <c r="A14" s="238" t="s">
        <v>22</v>
      </c>
      <c r="B14" s="132"/>
      <c r="C14" s="235" t="s">
        <v>23</v>
      </c>
      <c r="D14" s="132">
        <v>4843146.3</v>
      </c>
    </row>
    <row r="15" s="1" customFormat="1" ht="22.5" customHeight="1" spans="1:4">
      <c r="A15" s="275" t="s">
        <v>24</v>
      </c>
      <c r="B15" s="132"/>
      <c r="C15" s="235" t="s">
        <v>25</v>
      </c>
      <c r="D15" s="132">
        <v>3861085.53</v>
      </c>
    </row>
    <row r="16" s="1" customFormat="1" ht="22.5" customHeight="1" spans="1:4">
      <c r="A16" s="275" t="s">
        <v>26</v>
      </c>
      <c r="B16" s="276"/>
      <c r="C16" s="235" t="s">
        <v>27</v>
      </c>
      <c r="D16" s="132"/>
    </row>
    <row r="17" s="1" customFormat="1" ht="22.5" customHeight="1" spans="1:4">
      <c r="A17" s="277"/>
      <c r="B17" s="278"/>
      <c r="C17" s="235" t="s">
        <v>28</v>
      </c>
      <c r="D17" s="132"/>
    </row>
    <row r="18" s="1" customFormat="1" ht="22.5" customHeight="1" spans="1:4">
      <c r="A18" s="279"/>
      <c r="B18" s="279"/>
      <c r="C18" s="235" t="s">
        <v>29</v>
      </c>
      <c r="D18" s="132"/>
    </row>
    <row r="19" s="1" customFormat="1" ht="22.5" customHeight="1" spans="1:4">
      <c r="A19" s="279"/>
      <c r="B19" s="279"/>
      <c r="C19" s="235" t="s">
        <v>30</v>
      </c>
      <c r="D19" s="132"/>
    </row>
    <row r="20" s="1" customFormat="1" ht="22.5" customHeight="1" spans="1:4">
      <c r="A20" s="279"/>
      <c r="B20" s="279"/>
      <c r="C20" s="235" t="s">
        <v>31</v>
      </c>
      <c r="D20" s="132"/>
    </row>
    <row r="21" s="1" customFormat="1" ht="22.5" customHeight="1" spans="1:4">
      <c r="A21" s="279"/>
      <c r="B21" s="279"/>
      <c r="C21" s="235" t="s">
        <v>32</v>
      </c>
      <c r="D21" s="132"/>
    </row>
    <row r="22" s="1" customFormat="1" ht="22.5" customHeight="1" spans="1:4">
      <c r="A22" s="279"/>
      <c r="B22" s="279"/>
      <c r="C22" s="235" t="s">
        <v>33</v>
      </c>
      <c r="D22" s="132"/>
    </row>
    <row r="23" s="1" customFormat="1" ht="22.5" customHeight="1" spans="1:4">
      <c r="A23" s="279"/>
      <c r="B23" s="279"/>
      <c r="C23" s="235" t="s">
        <v>34</v>
      </c>
      <c r="D23" s="132"/>
    </row>
    <row r="24" s="1" customFormat="1" ht="22.5" customHeight="1" spans="1:4">
      <c r="A24" s="279"/>
      <c r="B24" s="279"/>
      <c r="C24" s="235" t="s">
        <v>35</v>
      </c>
      <c r="D24" s="132"/>
    </row>
    <row r="25" s="1" customFormat="1" ht="22.5" customHeight="1" spans="1:4">
      <c r="A25" s="279"/>
      <c r="B25" s="279"/>
      <c r="C25" s="235" t="s">
        <v>36</v>
      </c>
      <c r="D25" s="132">
        <v>3729027.89</v>
      </c>
    </row>
    <row r="26" s="1" customFormat="1" ht="22.5" customHeight="1" spans="1:4">
      <c r="A26" s="279"/>
      <c r="B26" s="279"/>
      <c r="C26" s="235" t="s">
        <v>37</v>
      </c>
      <c r="D26" s="132"/>
    </row>
    <row r="27" s="1" customFormat="1" ht="22.5" customHeight="1" spans="1:4">
      <c r="A27" s="279"/>
      <c r="B27" s="279"/>
      <c r="C27" s="235" t="s">
        <v>38</v>
      </c>
      <c r="D27" s="132"/>
    </row>
    <row r="28" s="1" customFormat="1" ht="22.5" customHeight="1" spans="1:4">
      <c r="A28" s="279"/>
      <c r="B28" s="279"/>
      <c r="C28" s="235" t="s">
        <v>39</v>
      </c>
      <c r="D28" s="132"/>
    </row>
    <row r="29" s="1" customFormat="1" ht="22.5" customHeight="1" spans="1:4">
      <c r="A29" s="279"/>
      <c r="B29" s="279"/>
      <c r="C29" s="235" t="s">
        <v>40</v>
      </c>
      <c r="D29" s="132"/>
    </row>
    <row r="30" s="1" customFormat="1" ht="22.5" customHeight="1" spans="1:4">
      <c r="A30" s="280"/>
      <c r="B30" s="281"/>
      <c r="C30" s="235" t="s">
        <v>41</v>
      </c>
      <c r="D30" s="132"/>
    </row>
    <row r="31" s="1" customFormat="1" ht="22.5" customHeight="1" spans="1:4">
      <c r="A31" s="280"/>
      <c r="B31" s="281"/>
      <c r="C31" s="235" t="s">
        <v>42</v>
      </c>
      <c r="D31" s="132"/>
    </row>
    <row r="32" s="1" customFormat="1" ht="22.5" customHeight="1" spans="1:4">
      <c r="A32" s="280"/>
      <c r="B32" s="281"/>
      <c r="C32" s="235" t="s">
        <v>43</v>
      </c>
      <c r="D32" s="132"/>
    </row>
    <row r="33" s="1" customFormat="1" ht="22.5" customHeight="1" spans="1:4">
      <c r="A33" s="280" t="s">
        <v>44</v>
      </c>
      <c r="B33" s="282">
        <v>46598720.17</v>
      </c>
      <c r="C33" s="240" t="s">
        <v>45</v>
      </c>
      <c r="D33" s="283">
        <v>46598720.17</v>
      </c>
    </row>
    <row r="34" s="1" customFormat="1" ht="22.5" customHeight="1" spans="1:4">
      <c r="A34" s="275" t="s">
        <v>46</v>
      </c>
      <c r="B34" s="284"/>
      <c r="C34" s="238" t="s">
        <v>47</v>
      </c>
      <c r="D34" s="70"/>
    </row>
    <row r="35" s="1" customFormat="1" ht="22.5" customHeight="1" spans="1:4">
      <c r="A35" s="275" t="s">
        <v>48</v>
      </c>
      <c r="B35" s="284"/>
      <c r="C35" s="238" t="s">
        <v>48</v>
      </c>
      <c r="D35" s="69"/>
    </row>
    <row r="36" s="1" customFormat="1" ht="22.5" customHeight="1" spans="1:4">
      <c r="A36" s="275" t="s">
        <v>49</v>
      </c>
      <c r="B36" s="284"/>
      <c r="C36" s="238" t="s">
        <v>50</v>
      </c>
      <c r="D36" s="70"/>
    </row>
    <row r="37" s="1" customFormat="1" ht="22.5" customHeight="1" spans="1:4">
      <c r="A37" s="285" t="s">
        <v>51</v>
      </c>
      <c r="B37" s="286">
        <v>46598720.17</v>
      </c>
      <c r="C37" s="240" t="s">
        <v>52</v>
      </c>
      <c r="D37" s="287">
        <v>46598720.17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A15" sqref="A15"/>
    </sheetView>
  </sheetViews>
  <sheetFormatPr defaultColWidth="10.7083333333333" defaultRowHeight="14.25" customHeight="1" outlineLevelCol="5"/>
  <cols>
    <col min="1" max="1" width="37.575" style="1" customWidth="1"/>
    <col min="2" max="2" width="19.7083333333333" style="1" customWidth="1"/>
    <col min="3" max="3" width="37.575" style="1" customWidth="1"/>
    <col min="4" max="6" width="33.2833333333333" style="1" customWidth="1"/>
    <col min="7" max="16384" width="10.7083333333333" style="1"/>
  </cols>
  <sheetData>
    <row r="1" s="1" customFormat="1" ht="15.75" customHeight="1" spans="1:6">
      <c r="A1" s="143">
        <v>1</v>
      </c>
      <c r="B1" s="144">
        <v>0</v>
      </c>
      <c r="C1" s="143">
        <v>1</v>
      </c>
      <c r="D1" s="145"/>
      <c r="E1" s="145"/>
      <c r="F1" s="142" t="s">
        <v>353</v>
      </c>
    </row>
    <row r="2" s="1" customFormat="1" ht="36.75" customHeight="1" spans="1:6">
      <c r="A2" s="146" t="s">
        <v>354</v>
      </c>
      <c r="B2" s="147" t="s">
        <v>355</v>
      </c>
      <c r="C2" s="148"/>
      <c r="D2" s="149"/>
      <c r="E2" s="149"/>
      <c r="F2" s="149"/>
    </row>
    <row r="3" s="1" customFormat="1" ht="13.5" customHeight="1" spans="1:6">
      <c r="A3" s="7" t="str">
        <f>"单位名称："&amp;"香格里拉市红旗小学"</f>
        <v>单位名称：香格里拉市红旗小学</v>
      </c>
      <c r="B3" s="7" t="s">
        <v>356</v>
      </c>
      <c r="C3" s="143"/>
      <c r="D3" s="145"/>
      <c r="E3" s="145"/>
      <c r="F3" s="142" t="s">
        <v>2</v>
      </c>
    </row>
    <row r="4" s="1" customFormat="1" ht="19.5" customHeight="1" spans="1:6">
      <c r="A4" s="150" t="s">
        <v>186</v>
      </c>
      <c r="B4" s="151" t="s">
        <v>75</v>
      </c>
      <c r="C4" s="152" t="s">
        <v>76</v>
      </c>
      <c r="D4" s="14" t="s">
        <v>357</v>
      </c>
      <c r="E4" s="14"/>
      <c r="F4" s="15"/>
    </row>
    <row r="5" s="1" customFormat="1" ht="18.75" customHeight="1" spans="1:6">
      <c r="A5" s="153"/>
      <c r="B5" s="154"/>
      <c r="C5" s="137"/>
      <c r="D5" s="136" t="s">
        <v>57</v>
      </c>
      <c r="E5" s="136" t="s">
        <v>77</v>
      </c>
      <c r="F5" s="136" t="s">
        <v>78</v>
      </c>
    </row>
    <row r="6" s="1" customFormat="1" ht="18.75" customHeight="1" spans="1:6">
      <c r="A6" s="153">
        <v>1</v>
      </c>
      <c r="B6" s="155" t="s">
        <v>155</v>
      </c>
      <c r="C6" s="137">
        <v>3</v>
      </c>
      <c r="D6" s="136">
        <v>4</v>
      </c>
      <c r="E6" s="136">
        <v>5</v>
      </c>
      <c r="F6" s="136">
        <v>6</v>
      </c>
    </row>
    <row r="7" s="1" customFormat="1" ht="22.5" customHeight="1" spans="1:6">
      <c r="A7" s="156"/>
      <c r="B7" s="112"/>
      <c r="C7" s="112"/>
      <c r="D7" s="114"/>
      <c r="E7" s="157"/>
      <c r="F7" s="157"/>
    </row>
    <row r="8" s="1" customFormat="1" ht="22.5" customHeight="1" spans="1:6">
      <c r="A8" s="156"/>
      <c r="B8" s="112"/>
      <c r="C8" s="112"/>
      <c r="D8" s="114"/>
      <c r="E8" s="157"/>
      <c r="F8" s="157"/>
    </row>
    <row r="9" s="1" customFormat="1" ht="22.5" customHeight="1" spans="1:6">
      <c r="A9" s="158" t="s">
        <v>111</v>
      </c>
      <c r="B9" s="159" t="s">
        <v>111</v>
      </c>
      <c r="C9" s="160" t="s">
        <v>111</v>
      </c>
      <c r="D9" s="161"/>
      <c r="E9" s="162"/>
      <c r="F9" s="162"/>
    </row>
    <row r="10" customHeight="1" spans="1:1">
      <c r="A10" s="75" t="s">
        <v>358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workbookViewId="0">
      <pane ySplit="1" topLeftCell="A2" activePane="bottomLeft" state="frozen"/>
      <selection/>
      <selection pane="bottomLeft" activeCell="E24" sqref="E24"/>
    </sheetView>
  </sheetViews>
  <sheetFormatPr defaultColWidth="10.7083333333333" defaultRowHeight="14.25" customHeight="1"/>
  <cols>
    <col min="1" max="1" width="45.7083333333333" style="1" customWidth="1"/>
    <col min="2" max="2" width="25.2833333333333" style="1" customWidth="1"/>
    <col min="3" max="3" width="41.1416666666667" style="1" customWidth="1"/>
    <col min="4" max="4" width="9" style="1" customWidth="1"/>
    <col min="5" max="5" width="12" style="1" customWidth="1"/>
    <col min="6" max="17" width="19.2833333333333" style="1" customWidth="1"/>
    <col min="18" max="16384" width="10.7083333333333" style="1"/>
  </cols>
  <sheetData>
    <row r="1" s="1" customFormat="1" ht="15.7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21"/>
      <c r="P1" s="121"/>
      <c r="Q1" s="58" t="s">
        <v>359</v>
      </c>
    </row>
    <row r="2" s="1" customFormat="1" ht="35.25" customHeight="1" spans="1:17">
      <c r="A2" s="59" t="s">
        <v>360</v>
      </c>
      <c r="B2" s="6"/>
      <c r="C2" s="6"/>
      <c r="D2" s="6"/>
      <c r="E2" s="6"/>
      <c r="F2" s="6"/>
      <c r="G2" s="6"/>
      <c r="H2" s="6"/>
      <c r="I2" s="6"/>
      <c r="J2" s="6"/>
      <c r="K2" s="99"/>
      <c r="L2" s="6"/>
      <c r="M2" s="6"/>
      <c r="N2" s="6"/>
      <c r="O2" s="99"/>
      <c r="P2" s="99"/>
      <c r="Q2" s="6"/>
    </row>
    <row r="3" s="1" customFormat="1" ht="18.75" customHeight="1" spans="1:17">
      <c r="A3" s="60" t="str">
        <f>"单位名称："&amp;"香格里拉市红旗小学"</f>
        <v>单位名称：香格里拉市红旗小学</v>
      </c>
      <c r="B3" s="9"/>
      <c r="C3" s="9"/>
      <c r="D3" s="9"/>
      <c r="E3" s="9"/>
      <c r="F3" s="9"/>
      <c r="G3" s="9"/>
      <c r="H3" s="9"/>
      <c r="I3" s="9"/>
      <c r="J3" s="9"/>
      <c r="K3" s="1"/>
      <c r="L3" s="1"/>
      <c r="M3" s="1"/>
      <c r="N3" s="1"/>
      <c r="O3" s="124"/>
      <c r="P3" s="124"/>
      <c r="Q3" s="142" t="s">
        <v>177</v>
      </c>
    </row>
    <row r="4" s="1" customFormat="1" ht="15.75" customHeight="1" spans="1:17">
      <c r="A4" s="12" t="s">
        <v>361</v>
      </c>
      <c r="B4" s="103" t="s">
        <v>362</v>
      </c>
      <c r="C4" s="103" t="s">
        <v>363</v>
      </c>
      <c r="D4" s="103" t="s">
        <v>364</v>
      </c>
      <c r="E4" s="103" t="s">
        <v>365</v>
      </c>
      <c r="F4" s="103" t="s">
        <v>366</v>
      </c>
      <c r="G4" s="64" t="s">
        <v>193</v>
      </c>
      <c r="H4" s="64"/>
      <c r="I4" s="64"/>
      <c r="J4" s="64"/>
      <c r="K4" s="126"/>
      <c r="L4" s="64"/>
      <c r="M4" s="64"/>
      <c r="N4" s="64"/>
      <c r="O4" s="127"/>
      <c r="P4" s="126"/>
      <c r="Q4" s="65"/>
    </row>
    <row r="5" s="1" customFormat="1" ht="17.25" customHeight="1" spans="1:17">
      <c r="A5" s="17"/>
      <c r="B5" s="105"/>
      <c r="C5" s="105"/>
      <c r="D5" s="105"/>
      <c r="E5" s="105"/>
      <c r="F5" s="105"/>
      <c r="G5" s="105" t="s">
        <v>57</v>
      </c>
      <c r="H5" s="105" t="s">
        <v>60</v>
      </c>
      <c r="I5" s="105" t="s">
        <v>367</v>
      </c>
      <c r="J5" s="105" t="s">
        <v>368</v>
      </c>
      <c r="K5" s="139" t="s">
        <v>369</v>
      </c>
      <c r="L5" s="128" t="s">
        <v>80</v>
      </c>
      <c r="M5" s="128"/>
      <c r="N5" s="128"/>
      <c r="O5" s="140"/>
      <c r="P5" s="141"/>
      <c r="Q5" s="107"/>
    </row>
    <row r="6" s="1" customFormat="1" ht="54" customHeight="1" spans="1:17">
      <c r="A6" s="19"/>
      <c r="B6" s="107"/>
      <c r="C6" s="107"/>
      <c r="D6" s="107"/>
      <c r="E6" s="107"/>
      <c r="F6" s="107"/>
      <c r="G6" s="107"/>
      <c r="H6" s="107" t="s">
        <v>59</v>
      </c>
      <c r="I6" s="107"/>
      <c r="J6" s="107"/>
      <c r="K6" s="108"/>
      <c r="L6" s="107" t="s">
        <v>59</v>
      </c>
      <c r="M6" s="107" t="s">
        <v>66</v>
      </c>
      <c r="N6" s="107" t="s">
        <v>202</v>
      </c>
      <c r="O6" s="131" t="s">
        <v>68</v>
      </c>
      <c r="P6" s="108" t="s">
        <v>69</v>
      </c>
      <c r="Q6" s="107" t="s">
        <v>70</v>
      </c>
    </row>
    <row r="7" s="1" customFormat="1" ht="19.5" customHeight="1" spans="1:17">
      <c r="A7" s="135">
        <v>1</v>
      </c>
      <c r="B7" s="136">
        <v>2</v>
      </c>
      <c r="C7" s="136">
        <v>3</v>
      </c>
      <c r="D7" s="136">
        <v>4</v>
      </c>
      <c r="E7" s="136">
        <v>5</v>
      </c>
      <c r="F7" s="136">
        <v>6</v>
      </c>
      <c r="G7" s="137">
        <v>7</v>
      </c>
      <c r="H7" s="137">
        <v>8</v>
      </c>
      <c r="I7" s="137">
        <v>9</v>
      </c>
      <c r="J7" s="137">
        <v>10</v>
      </c>
      <c r="K7" s="137">
        <v>11</v>
      </c>
      <c r="L7" s="137">
        <v>12</v>
      </c>
      <c r="M7" s="137">
        <v>13</v>
      </c>
      <c r="N7" s="137">
        <v>14</v>
      </c>
      <c r="O7" s="137">
        <v>15</v>
      </c>
      <c r="P7" s="137">
        <v>16</v>
      </c>
      <c r="Q7" s="137">
        <v>17</v>
      </c>
    </row>
    <row r="8" s="1" customFormat="1" ht="22.5" customHeight="1" spans="1:17">
      <c r="A8" s="110" t="s">
        <v>72</v>
      </c>
      <c r="B8" s="111"/>
      <c r="C8" s="111"/>
      <c r="D8" s="111"/>
      <c r="E8" s="138"/>
      <c r="F8" s="114"/>
      <c r="G8" s="114"/>
      <c r="H8" s="114"/>
      <c r="I8" s="114"/>
      <c r="J8" s="114"/>
      <c r="K8" s="114"/>
      <c r="L8" s="114"/>
      <c r="M8" s="114"/>
      <c r="N8" s="114"/>
      <c r="O8" s="132"/>
      <c r="P8" s="114"/>
      <c r="Q8" s="114"/>
    </row>
    <row r="9" s="1" customFormat="1" ht="22.5" customHeight="1" spans="1:17">
      <c r="A9" s="110" t="str">
        <f>"    "&amp;"办公经费"</f>
        <v>    办公经费</v>
      </c>
      <c r="B9" s="111" t="s">
        <v>370</v>
      </c>
      <c r="C9" s="111" t="s">
        <v>371</v>
      </c>
      <c r="D9" s="111" t="s">
        <v>372</v>
      </c>
      <c r="E9" s="138">
        <v>3</v>
      </c>
      <c r="F9" s="114">
        <v>3300</v>
      </c>
      <c r="G9" s="114">
        <v>3300</v>
      </c>
      <c r="H9" s="114">
        <v>3300</v>
      </c>
      <c r="I9" s="114"/>
      <c r="J9" s="114"/>
      <c r="K9" s="114"/>
      <c r="L9" s="114"/>
      <c r="M9" s="114"/>
      <c r="N9" s="114"/>
      <c r="O9" s="132"/>
      <c r="P9" s="114"/>
      <c r="Q9" s="114"/>
    </row>
    <row r="10" s="1" customFormat="1" ht="22.5" customHeight="1" spans="1:17">
      <c r="A10" s="110" t="str">
        <f>"    "&amp;"公车购置及运维费"</f>
        <v>    公车购置及运维费</v>
      </c>
      <c r="B10" s="111" t="s">
        <v>373</v>
      </c>
      <c r="C10" s="111" t="s">
        <v>374</v>
      </c>
      <c r="D10" s="111" t="s">
        <v>300</v>
      </c>
      <c r="E10" s="138">
        <v>1</v>
      </c>
      <c r="F10" s="114">
        <v>3000</v>
      </c>
      <c r="G10" s="114">
        <v>3000</v>
      </c>
      <c r="H10" s="114">
        <v>3000</v>
      </c>
      <c r="I10" s="114"/>
      <c r="J10" s="114"/>
      <c r="K10" s="114"/>
      <c r="L10" s="114"/>
      <c r="M10" s="114"/>
      <c r="N10" s="114"/>
      <c r="O10" s="132"/>
      <c r="P10" s="114"/>
      <c r="Q10" s="114"/>
    </row>
    <row r="11" s="1" customFormat="1" ht="22.5" customHeight="1" spans="1:17">
      <c r="A11" s="115" t="s">
        <v>111</v>
      </c>
      <c r="B11" s="116"/>
      <c r="C11" s="116"/>
      <c r="D11" s="116"/>
      <c r="E11" s="138"/>
      <c r="F11" s="114">
        <v>6300</v>
      </c>
      <c r="G11" s="114">
        <v>6300</v>
      </c>
      <c r="H11" s="114">
        <v>6300</v>
      </c>
      <c r="I11" s="114"/>
      <c r="J11" s="114"/>
      <c r="K11" s="114"/>
      <c r="L11" s="114"/>
      <c r="M11" s="114"/>
      <c r="N11" s="114"/>
      <c r="O11" s="132"/>
      <c r="P11" s="114"/>
      <c r="Q11" s="114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10.7083333333333" defaultRowHeight="14.25" customHeight="1"/>
  <cols>
    <col min="1" max="1" width="36.7083333333333" style="1" customWidth="1"/>
    <col min="2" max="6" width="25.575" style="1" customWidth="1"/>
    <col min="7" max="17" width="22.1416666666667" style="1" customWidth="1"/>
    <col min="18" max="16384" width="10.7083333333333" style="1"/>
  </cols>
  <sheetData>
    <row r="1" s="1" customFormat="1" ht="13.5" customHeight="1" spans="1:17">
      <c r="A1" s="96"/>
      <c r="B1" s="96"/>
      <c r="C1" s="97"/>
      <c r="D1" s="97"/>
      <c r="E1" s="97"/>
      <c r="F1" s="96"/>
      <c r="G1" s="96"/>
      <c r="H1" s="96"/>
      <c r="I1" s="96"/>
      <c r="J1" s="96"/>
      <c r="K1" s="119"/>
      <c r="L1" s="120"/>
      <c r="M1" s="120"/>
      <c r="N1" s="120"/>
      <c r="O1" s="121"/>
      <c r="P1" s="122"/>
      <c r="Q1" s="133" t="s">
        <v>375</v>
      </c>
    </row>
    <row r="2" s="1" customFormat="1" ht="34.5" customHeight="1" spans="1:17">
      <c r="A2" s="59" t="s">
        <v>376</v>
      </c>
      <c r="B2" s="98"/>
      <c r="C2" s="99"/>
      <c r="D2" s="99"/>
      <c r="E2" s="99"/>
      <c r="F2" s="98"/>
      <c r="G2" s="98"/>
      <c r="H2" s="98"/>
      <c r="I2" s="98"/>
      <c r="J2" s="98"/>
      <c r="K2" s="123"/>
      <c r="L2" s="98"/>
      <c r="M2" s="98"/>
      <c r="N2" s="98"/>
      <c r="O2" s="99"/>
      <c r="P2" s="123"/>
      <c r="Q2" s="98"/>
    </row>
    <row r="3" s="1" customFormat="1" ht="18.75" customHeight="1" spans="1:17">
      <c r="A3" s="100" t="str">
        <f>"单位名称："&amp;"香格里拉市红旗小学"</f>
        <v>单位名称：香格里拉市红旗小学</v>
      </c>
      <c r="B3" s="101"/>
      <c r="C3" s="102"/>
      <c r="D3" s="102"/>
      <c r="E3" s="102"/>
      <c r="F3" s="101"/>
      <c r="G3" s="101"/>
      <c r="H3" s="101"/>
      <c r="I3" s="101"/>
      <c r="J3" s="101"/>
      <c r="K3" s="119"/>
      <c r="L3" s="120"/>
      <c r="M3" s="120"/>
      <c r="N3" s="120"/>
      <c r="O3" s="124"/>
      <c r="P3" s="125"/>
      <c r="Q3" s="134" t="s">
        <v>177</v>
      </c>
    </row>
    <row r="4" s="1" customFormat="1" ht="18.75" customHeight="1" spans="1:17">
      <c r="A4" s="12" t="s">
        <v>361</v>
      </c>
      <c r="B4" s="103" t="s">
        <v>377</v>
      </c>
      <c r="C4" s="104" t="s">
        <v>378</v>
      </c>
      <c r="D4" s="104" t="s">
        <v>379</v>
      </c>
      <c r="E4" s="104" t="s">
        <v>380</v>
      </c>
      <c r="F4" s="103" t="s">
        <v>381</v>
      </c>
      <c r="G4" s="64" t="s">
        <v>193</v>
      </c>
      <c r="H4" s="64"/>
      <c r="I4" s="64"/>
      <c r="J4" s="64"/>
      <c r="K4" s="126"/>
      <c r="L4" s="64"/>
      <c r="M4" s="64"/>
      <c r="N4" s="64"/>
      <c r="O4" s="127"/>
      <c r="P4" s="126"/>
      <c r="Q4" s="65"/>
    </row>
    <row r="5" s="1" customFormat="1" ht="17.25" customHeight="1" spans="1:17">
      <c r="A5" s="17"/>
      <c r="B5" s="105"/>
      <c r="C5" s="106"/>
      <c r="D5" s="106"/>
      <c r="E5" s="106"/>
      <c r="F5" s="105"/>
      <c r="G5" s="105" t="s">
        <v>57</v>
      </c>
      <c r="H5" s="105" t="s">
        <v>60</v>
      </c>
      <c r="I5" s="105" t="s">
        <v>367</v>
      </c>
      <c r="J5" s="105" t="s">
        <v>368</v>
      </c>
      <c r="K5" s="106" t="s">
        <v>369</v>
      </c>
      <c r="L5" s="128" t="s">
        <v>80</v>
      </c>
      <c r="M5" s="128"/>
      <c r="N5" s="128"/>
      <c r="O5" s="129"/>
      <c r="P5" s="130"/>
      <c r="Q5" s="107"/>
    </row>
    <row r="6" s="1" customFormat="1" ht="54" customHeight="1" spans="1:17">
      <c r="A6" s="19"/>
      <c r="B6" s="107"/>
      <c r="C6" s="108"/>
      <c r="D6" s="108"/>
      <c r="E6" s="108"/>
      <c r="F6" s="107"/>
      <c r="G6" s="107"/>
      <c r="H6" s="107"/>
      <c r="I6" s="107"/>
      <c r="J6" s="107"/>
      <c r="K6" s="108"/>
      <c r="L6" s="107" t="s">
        <v>59</v>
      </c>
      <c r="M6" s="107" t="s">
        <v>66</v>
      </c>
      <c r="N6" s="107" t="s">
        <v>202</v>
      </c>
      <c r="O6" s="131" t="s">
        <v>68</v>
      </c>
      <c r="P6" s="108" t="s">
        <v>69</v>
      </c>
      <c r="Q6" s="107" t="s">
        <v>70</v>
      </c>
    </row>
    <row r="7" s="1" customFormat="1" ht="19.5" customHeight="1" spans="1:17">
      <c r="A7" s="109">
        <v>1</v>
      </c>
      <c r="B7" s="109">
        <v>2</v>
      </c>
      <c r="C7" s="109">
        <v>3</v>
      </c>
      <c r="D7" s="109">
        <v>4</v>
      </c>
      <c r="E7" s="109">
        <v>5</v>
      </c>
      <c r="F7" s="109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</row>
    <row r="8" s="1" customFormat="1" ht="22.5" customHeight="1" spans="1:17">
      <c r="A8" s="110"/>
      <c r="B8" s="111"/>
      <c r="C8" s="112"/>
      <c r="D8" s="113"/>
      <c r="E8" s="113"/>
      <c r="F8" s="111"/>
      <c r="G8" s="114"/>
      <c r="H8" s="114"/>
      <c r="I8" s="114"/>
      <c r="J8" s="114"/>
      <c r="K8" s="114"/>
      <c r="L8" s="114"/>
      <c r="M8" s="114"/>
      <c r="N8" s="114"/>
      <c r="O8" s="132"/>
      <c r="P8" s="114"/>
      <c r="Q8" s="114"/>
    </row>
    <row r="9" s="1" customFormat="1" ht="22.5" customHeight="1" spans="1:17">
      <c r="A9" s="110"/>
      <c r="B9" s="111"/>
      <c r="C9" s="112"/>
      <c r="D9" s="112"/>
      <c r="E9" s="112"/>
      <c r="F9" s="111"/>
      <c r="G9" s="114"/>
      <c r="H9" s="114"/>
      <c r="I9" s="114"/>
      <c r="J9" s="114"/>
      <c r="K9" s="114"/>
      <c r="L9" s="114"/>
      <c r="M9" s="114"/>
      <c r="N9" s="114"/>
      <c r="O9" s="132"/>
      <c r="P9" s="114"/>
      <c r="Q9" s="114"/>
    </row>
    <row r="10" s="1" customFormat="1" ht="22.5" customHeight="1" spans="1:17">
      <c r="A10" s="115" t="s">
        <v>111</v>
      </c>
      <c r="B10" s="116"/>
      <c r="C10" s="117"/>
      <c r="D10" s="117"/>
      <c r="E10" s="117"/>
      <c r="F10" s="118"/>
      <c r="G10" s="114"/>
      <c r="H10" s="114"/>
      <c r="I10" s="114"/>
      <c r="J10" s="114"/>
      <c r="K10" s="114"/>
      <c r="L10" s="114"/>
      <c r="M10" s="114"/>
      <c r="N10" s="114"/>
      <c r="O10" s="132"/>
      <c r="P10" s="114"/>
      <c r="Q10" s="114"/>
    </row>
    <row r="11" customHeight="1" spans="1:1">
      <c r="A11" s="75" t="s">
        <v>358</v>
      </c>
    </row>
  </sheetData>
  <mergeCells count="16">
    <mergeCell ref="A2:Q2"/>
    <mergeCell ref="A3:F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topLeftCell="B1" workbookViewId="0">
      <pane ySplit="1" topLeftCell="A2" activePane="bottomLeft" state="frozen"/>
      <selection/>
      <selection pane="bottomLeft" activeCell="B10" sqref="B10"/>
    </sheetView>
  </sheetViews>
  <sheetFormatPr defaultColWidth="9.14166666666667" defaultRowHeight="14.25" customHeight="1"/>
  <cols>
    <col min="1" max="1" width="42.025" customWidth="1"/>
    <col min="2" max="15" width="17.175" customWidth="1"/>
    <col min="16" max="23" width="17.025" customWidth="1"/>
  </cols>
  <sheetData>
    <row r="1" customHeight="1" spans="1:2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ht="13.5" customHeight="1" spans="4:23">
      <c r="D2" s="86"/>
      <c r="W2" s="85" t="s">
        <v>382</v>
      </c>
    </row>
    <row r="3" ht="27.75" customHeight="1" spans="1:23">
      <c r="A3" s="87" t="s">
        <v>383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ht="18" customHeight="1" spans="1:23">
      <c r="A4" s="88" t="str">
        <f>"单位名称："&amp;"香格里拉市红旗小学"</f>
        <v>单位名称：香格里拉市红旗小学</v>
      </c>
      <c r="B4" s="89"/>
      <c r="C4" s="89"/>
      <c r="D4" s="90"/>
      <c r="E4" s="91"/>
      <c r="F4" s="91"/>
      <c r="G4" s="91"/>
      <c r="H4" s="91"/>
      <c r="I4" s="91"/>
      <c r="W4" s="95" t="s">
        <v>177</v>
      </c>
    </row>
    <row r="5" ht="19.5" customHeight="1" spans="1:23">
      <c r="A5" s="37" t="s">
        <v>384</v>
      </c>
      <c r="B5" s="54" t="s">
        <v>193</v>
      </c>
      <c r="C5" s="55"/>
      <c r="D5" s="55"/>
      <c r="E5" s="54" t="s">
        <v>385</v>
      </c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ht="40.5" customHeight="1" spans="1:23">
      <c r="A6" s="43"/>
      <c r="B6" s="40" t="s">
        <v>57</v>
      </c>
      <c r="C6" s="36" t="s">
        <v>60</v>
      </c>
      <c r="D6" s="92" t="s">
        <v>386</v>
      </c>
      <c r="E6" s="93" t="s">
        <v>387</v>
      </c>
      <c r="F6" s="93" t="s">
        <v>388</v>
      </c>
      <c r="G6" s="93" t="s">
        <v>389</v>
      </c>
      <c r="H6" s="93" t="s">
        <v>390</v>
      </c>
      <c r="I6" s="93" t="s">
        <v>391</v>
      </c>
      <c r="J6" s="93" t="s">
        <v>392</v>
      </c>
      <c r="K6" s="93" t="s">
        <v>393</v>
      </c>
      <c r="L6" s="93" t="s">
        <v>394</v>
      </c>
      <c r="M6" s="93" t="s">
        <v>395</v>
      </c>
      <c r="N6" s="93" t="s">
        <v>396</v>
      </c>
      <c r="O6" s="93" t="s">
        <v>397</v>
      </c>
      <c r="P6" s="93" t="s">
        <v>398</v>
      </c>
      <c r="Q6" s="93" t="s">
        <v>399</v>
      </c>
      <c r="R6" s="93" t="s">
        <v>400</v>
      </c>
      <c r="S6" s="93" t="s">
        <v>401</v>
      </c>
      <c r="T6" s="93" t="s">
        <v>402</v>
      </c>
      <c r="U6" s="93" t="s">
        <v>403</v>
      </c>
      <c r="V6" s="93" t="s">
        <v>404</v>
      </c>
      <c r="W6" s="93" t="s">
        <v>405</v>
      </c>
    </row>
    <row r="7" ht="19.5" customHeight="1" spans="1:23">
      <c r="A7" s="93">
        <v>1</v>
      </c>
      <c r="B7" s="93">
        <v>2</v>
      </c>
      <c r="C7" s="93">
        <v>3</v>
      </c>
      <c r="D7" s="54">
        <v>4</v>
      </c>
      <c r="E7" s="93">
        <v>5</v>
      </c>
      <c r="F7" s="93">
        <v>6</v>
      </c>
      <c r="G7" s="93">
        <v>7</v>
      </c>
      <c r="H7" s="54">
        <v>8</v>
      </c>
      <c r="I7" s="93">
        <v>9</v>
      </c>
      <c r="J7" s="93">
        <v>10</v>
      </c>
      <c r="K7" s="93">
        <v>11</v>
      </c>
      <c r="L7" s="54">
        <v>12</v>
      </c>
      <c r="M7" s="93">
        <v>13</v>
      </c>
      <c r="N7" s="93">
        <v>14</v>
      </c>
      <c r="O7" s="93">
        <v>15</v>
      </c>
      <c r="P7" s="54">
        <v>16</v>
      </c>
      <c r="Q7" s="93">
        <v>17</v>
      </c>
      <c r="R7" s="93">
        <v>18</v>
      </c>
      <c r="S7" s="93">
        <v>19</v>
      </c>
      <c r="T7" s="54">
        <v>20</v>
      </c>
      <c r="U7" s="54">
        <v>21</v>
      </c>
      <c r="V7" s="54">
        <v>22</v>
      </c>
      <c r="W7" s="93">
        <v>23</v>
      </c>
    </row>
    <row r="8" ht="28.4" customHeight="1" spans="1:23">
      <c r="A8" s="45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</row>
    <row r="9" ht="29.9" customHeight="1" spans="1:23">
      <c r="A9" s="45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</row>
    <row r="10" customHeight="1" spans="2:2">
      <c r="B10" s="51" t="s">
        <v>358</v>
      </c>
    </row>
  </sheetData>
  <mergeCells count="5">
    <mergeCell ref="A3:W3"/>
    <mergeCell ref="A4:I4"/>
    <mergeCell ref="B5:D5"/>
    <mergeCell ref="E5:W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29"/>
      <c r="B1" s="29"/>
      <c r="C1" s="29"/>
      <c r="D1" s="29"/>
      <c r="E1" s="29"/>
      <c r="F1" s="29"/>
      <c r="G1" s="29"/>
      <c r="H1" s="29"/>
      <c r="I1" s="29"/>
      <c r="J1" s="29"/>
    </row>
    <row r="2" customHeight="1" spans="10:10">
      <c r="J2" s="85" t="s">
        <v>406</v>
      </c>
    </row>
    <row r="3" ht="28.5" customHeight="1" spans="1:10">
      <c r="A3" s="76" t="s">
        <v>407</v>
      </c>
      <c r="B3" s="31"/>
      <c r="C3" s="31"/>
      <c r="D3" s="31"/>
      <c r="E3" s="31"/>
      <c r="F3" s="77"/>
      <c r="G3" s="31"/>
      <c r="H3" s="77"/>
      <c r="I3" s="77"/>
      <c r="J3" s="31"/>
    </row>
    <row r="4" ht="17.25" customHeight="1" spans="1:1">
      <c r="A4" s="32" t="str">
        <f>"单位名称："&amp;"香格里拉市红旗小学"</f>
        <v>单位名称：香格里拉市红旗小学</v>
      </c>
    </row>
    <row r="5" ht="44.25" customHeight="1" spans="1:10">
      <c r="A5" s="78" t="s">
        <v>279</v>
      </c>
      <c r="B5" s="78" t="s">
        <v>280</v>
      </c>
      <c r="C5" s="78" t="s">
        <v>281</v>
      </c>
      <c r="D5" s="78" t="s">
        <v>282</v>
      </c>
      <c r="E5" s="78" t="s">
        <v>283</v>
      </c>
      <c r="F5" s="79" t="s">
        <v>284</v>
      </c>
      <c r="G5" s="78" t="s">
        <v>285</v>
      </c>
      <c r="H5" s="79" t="s">
        <v>286</v>
      </c>
      <c r="I5" s="79" t="s">
        <v>287</v>
      </c>
      <c r="J5" s="78" t="s">
        <v>288</v>
      </c>
    </row>
    <row r="6" ht="14.25" customHeight="1" spans="1:10">
      <c r="A6" s="78">
        <v>1</v>
      </c>
      <c r="B6" s="78">
        <v>2</v>
      </c>
      <c r="C6" s="78">
        <v>3</v>
      </c>
      <c r="D6" s="78">
        <v>4</v>
      </c>
      <c r="E6" s="78">
        <v>5</v>
      </c>
      <c r="F6" s="79">
        <v>6</v>
      </c>
      <c r="G6" s="78">
        <v>7</v>
      </c>
      <c r="H6" s="79">
        <v>8</v>
      </c>
      <c r="I6" s="79">
        <v>9</v>
      </c>
      <c r="J6" s="78">
        <v>10</v>
      </c>
    </row>
    <row r="7" ht="42" customHeight="1" spans="1:10">
      <c r="A7" s="80"/>
      <c r="B7" s="81"/>
      <c r="C7" s="81"/>
      <c r="D7" s="81"/>
      <c r="E7" s="82"/>
      <c r="F7" s="83"/>
      <c r="G7" s="82"/>
      <c r="H7" s="83"/>
      <c r="I7" s="83"/>
      <c r="J7" s="82"/>
    </row>
    <row r="8" ht="42" customHeight="1" spans="1:10">
      <c r="A8" s="80"/>
      <c r="B8" s="84"/>
      <c r="C8" s="84"/>
      <c r="D8" s="84"/>
      <c r="E8" s="80"/>
      <c r="F8" s="84"/>
      <c r="G8" s="80"/>
      <c r="H8" s="84"/>
      <c r="I8" s="84"/>
      <c r="J8" s="80"/>
    </row>
    <row r="9" customHeight="1" spans="1:1">
      <c r="A9" s="51" t="s">
        <v>358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10.7083333333333" defaultRowHeight="12" customHeight="1" outlineLevelCol="7"/>
  <cols>
    <col min="1" max="1" width="33.85" style="1" customWidth="1"/>
    <col min="2" max="2" width="21.85" style="1" customWidth="1"/>
    <col min="3" max="3" width="29" style="1" customWidth="1"/>
    <col min="4" max="4" width="27.575" style="1" customWidth="1"/>
    <col min="5" max="5" width="20.85" style="1" customWidth="1"/>
    <col min="6" max="6" width="27.575" style="1" customWidth="1"/>
    <col min="7" max="7" width="29.2833333333333" style="1" customWidth="1"/>
    <col min="8" max="8" width="22" style="1" customWidth="1"/>
    <col min="9" max="16384" width="10.7083333333333" style="1"/>
  </cols>
  <sheetData>
    <row r="1" s="1" customFormat="1" ht="14.25" customHeight="1" spans="8:8">
      <c r="H1" s="58" t="s">
        <v>408</v>
      </c>
    </row>
    <row r="2" s="1" customFormat="1" ht="34.5" customHeight="1" spans="1:8">
      <c r="A2" s="59" t="s">
        <v>409</v>
      </c>
      <c r="B2" s="6"/>
      <c r="C2" s="6"/>
      <c r="D2" s="6"/>
      <c r="E2" s="6"/>
      <c r="F2" s="6"/>
      <c r="G2" s="6"/>
      <c r="H2" s="6"/>
    </row>
    <row r="3" s="1" customFormat="1" ht="19.5" customHeight="1" spans="1:8">
      <c r="A3" s="60" t="str">
        <f>"单位名称："&amp;"香格里拉市红旗小学"</f>
        <v>单位名称：香格里拉市红旗小学</v>
      </c>
      <c r="B3" s="8"/>
      <c r="C3" s="61"/>
      <c r="D3" s="1"/>
      <c r="E3" s="1"/>
      <c r="F3" s="1"/>
      <c r="G3" s="1"/>
      <c r="H3" s="62" t="s">
        <v>177</v>
      </c>
    </row>
    <row r="4" s="1" customFormat="1" ht="18" customHeight="1" spans="1:8">
      <c r="A4" s="12" t="s">
        <v>186</v>
      </c>
      <c r="B4" s="12" t="s">
        <v>410</v>
      </c>
      <c r="C4" s="12" t="s">
        <v>411</v>
      </c>
      <c r="D4" s="12" t="s">
        <v>412</v>
      </c>
      <c r="E4" s="12" t="s">
        <v>413</v>
      </c>
      <c r="F4" s="63" t="s">
        <v>414</v>
      </c>
      <c r="G4" s="64"/>
      <c r="H4" s="65"/>
    </row>
    <row r="5" s="1" customFormat="1" ht="18" customHeight="1" spans="1:8">
      <c r="A5" s="19"/>
      <c r="B5" s="19"/>
      <c r="C5" s="19"/>
      <c r="D5" s="19"/>
      <c r="E5" s="19"/>
      <c r="F5" s="66" t="s">
        <v>365</v>
      </c>
      <c r="G5" s="66" t="s">
        <v>415</v>
      </c>
      <c r="H5" s="66" t="s">
        <v>416</v>
      </c>
    </row>
    <row r="6" s="1" customFormat="1" ht="21" customHeight="1" spans="1:8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6">
        <v>6</v>
      </c>
      <c r="G6" s="66">
        <v>7</v>
      </c>
      <c r="H6" s="66">
        <v>8</v>
      </c>
    </row>
    <row r="7" s="1" customFormat="1" ht="22.5" customHeight="1" spans="1:8">
      <c r="A7" s="67"/>
      <c r="B7" s="67"/>
      <c r="C7" s="67"/>
      <c r="D7" s="67"/>
      <c r="E7" s="67"/>
      <c r="F7" s="68"/>
      <c r="G7" s="69"/>
      <c r="H7" s="70"/>
    </row>
    <row r="8" s="1" customFormat="1" ht="22.5" customHeight="1" spans="1:8">
      <c r="A8" s="71" t="s">
        <v>57</v>
      </c>
      <c r="B8" s="72"/>
      <c r="C8" s="72"/>
      <c r="D8" s="72"/>
      <c r="E8" s="73"/>
      <c r="F8" s="74"/>
      <c r="G8" s="70"/>
      <c r="H8" s="70"/>
    </row>
    <row r="9" customHeight="1" spans="1:1">
      <c r="A9" s="75" t="s">
        <v>358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ht="13.5" customHeight="1" spans="4:11">
      <c r="D2" s="30"/>
      <c r="E2" s="30"/>
      <c r="F2" s="30"/>
      <c r="G2" s="30"/>
      <c r="K2" s="52" t="s">
        <v>417</v>
      </c>
    </row>
    <row r="3" ht="27.75" customHeight="1" spans="1:11">
      <c r="A3" s="31" t="s">
        <v>418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ht="13.5" customHeight="1" spans="1:11">
      <c r="A4" s="32" t="str">
        <f>"单位名称："&amp;"香格里拉市红旗小学"</f>
        <v>单位名称：香格里拉市红旗小学</v>
      </c>
      <c r="B4" s="33"/>
      <c r="C4" s="33"/>
      <c r="D4" s="33"/>
      <c r="E4" s="33"/>
      <c r="F4" s="33"/>
      <c r="G4" s="33"/>
      <c r="H4" s="34"/>
      <c r="I4" s="34"/>
      <c r="J4" s="34"/>
      <c r="K4" s="53" t="s">
        <v>177</v>
      </c>
    </row>
    <row r="5" ht="21.75" customHeight="1" spans="1:11">
      <c r="A5" s="35" t="s">
        <v>266</v>
      </c>
      <c r="B5" s="35" t="s">
        <v>188</v>
      </c>
      <c r="C5" s="35" t="s">
        <v>267</v>
      </c>
      <c r="D5" s="36" t="s">
        <v>189</v>
      </c>
      <c r="E5" s="36" t="s">
        <v>190</v>
      </c>
      <c r="F5" s="36" t="s">
        <v>268</v>
      </c>
      <c r="G5" s="36" t="s">
        <v>269</v>
      </c>
      <c r="H5" s="37" t="s">
        <v>57</v>
      </c>
      <c r="I5" s="54" t="s">
        <v>419</v>
      </c>
      <c r="J5" s="55"/>
      <c r="K5" s="56"/>
    </row>
    <row r="6" ht="21.75" customHeight="1" spans="1:11">
      <c r="A6" s="38"/>
      <c r="B6" s="38"/>
      <c r="C6" s="38"/>
      <c r="D6" s="39"/>
      <c r="E6" s="39"/>
      <c r="F6" s="39"/>
      <c r="G6" s="39"/>
      <c r="H6" s="40"/>
      <c r="I6" s="36" t="s">
        <v>60</v>
      </c>
      <c r="J6" s="36" t="s">
        <v>61</v>
      </c>
      <c r="K6" s="36" t="s">
        <v>62</v>
      </c>
    </row>
    <row r="7" ht="40.5" customHeight="1" spans="1:11">
      <c r="A7" s="41"/>
      <c r="B7" s="41"/>
      <c r="C7" s="41"/>
      <c r="D7" s="42"/>
      <c r="E7" s="42"/>
      <c r="F7" s="42"/>
      <c r="G7" s="42"/>
      <c r="H7" s="43"/>
      <c r="I7" s="42" t="s">
        <v>59</v>
      </c>
      <c r="J7" s="42"/>
      <c r="K7" s="42"/>
    </row>
    <row r="8" ht="15" customHeight="1" spans="1:11">
      <c r="A8" s="44">
        <v>1</v>
      </c>
      <c r="B8" s="44">
        <v>2</v>
      </c>
      <c r="C8" s="44">
        <v>3</v>
      </c>
      <c r="D8" s="44">
        <v>4</v>
      </c>
      <c r="E8" s="44">
        <v>5</v>
      </c>
      <c r="F8" s="44">
        <v>6</v>
      </c>
      <c r="G8" s="44">
        <v>7</v>
      </c>
      <c r="H8" s="44">
        <v>8</v>
      </c>
      <c r="I8" s="44">
        <v>9</v>
      </c>
      <c r="J8" s="57">
        <v>10</v>
      </c>
      <c r="K8" s="57">
        <v>11</v>
      </c>
    </row>
    <row r="9" ht="30.65" customHeight="1" spans="1:11">
      <c r="A9" s="45"/>
      <c r="B9" s="46"/>
      <c r="C9" s="45"/>
      <c r="D9" s="45"/>
      <c r="E9" s="45"/>
      <c r="F9" s="45"/>
      <c r="G9" s="45"/>
      <c r="H9" s="47"/>
      <c r="I9" s="47"/>
      <c r="J9" s="47"/>
      <c r="K9" s="47"/>
    </row>
    <row r="10" ht="30.65" customHeight="1" spans="1:11">
      <c r="A10" s="46"/>
      <c r="B10" s="46"/>
      <c r="C10" s="46"/>
      <c r="D10" s="46"/>
      <c r="E10" s="46"/>
      <c r="F10" s="46"/>
      <c r="G10" s="46"/>
      <c r="H10" s="47"/>
      <c r="I10" s="47"/>
      <c r="J10" s="47"/>
      <c r="K10" s="47"/>
    </row>
    <row r="11" ht="18.75" customHeight="1" spans="1:11">
      <c r="A11" s="48" t="s">
        <v>111</v>
      </c>
      <c r="B11" s="49"/>
      <c r="C11" s="49"/>
      <c r="D11" s="49"/>
      <c r="E11" s="49"/>
      <c r="F11" s="49"/>
      <c r="G11" s="50"/>
      <c r="H11" s="47"/>
      <c r="I11" s="47"/>
      <c r="J11" s="47"/>
      <c r="K11" s="47"/>
    </row>
    <row r="12" customHeight="1" spans="1:1">
      <c r="A12" s="51" t="s">
        <v>358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tabSelected="1" workbookViewId="0">
      <pane ySplit="1" topLeftCell="A2" activePane="bottomLeft" state="frozen"/>
      <selection/>
      <selection pane="bottomLeft" activeCell="B19" sqref="B19"/>
    </sheetView>
  </sheetViews>
  <sheetFormatPr defaultColWidth="10.7083333333333" defaultRowHeight="14.25" customHeight="1" outlineLevelCol="6"/>
  <cols>
    <col min="1" max="1" width="34.2833333333333" style="1" customWidth="1"/>
    <col min="2" max="2" width="27" style="1" customWidth="1"/>
    <col min="3" max="3" width="36.85" style="1" customWidth="1"/>
    <col min="4" max="4" width="23.85" style="1" customWidth="1"/>
    <col min="5" max="7" width="27.85" style="1" customWidth="1"/>
    <col min="8" max="16384" width="10.7083333333333" style="1"/>
  </cols>
  <sheetData>
    <row r="1" s="1" customFormat="1" ht="18.75" customHeight="1" spans="4:7">
      <c r="D1" s="2"/>
      <c r="E1" s="3"/>
      <c r="F1" s="3"/>
      <c r="G1" s="4" t="s">
        <v>420</v>
      </c>
    </row>
    <row r="2" s="1" customFormat="1" ht="36.75" customHeight="1" spans="1:7">
      <c r="A2" s="5" t="s">
        <v>421</v>
      </c>
      <c r="B2" s="6"/>
      <c r="C2" s="6"/>
      <c r="D2" s="6"/>
      <c r="E2" s="6"/>
      <c r="F2" s="6"/>
      <c r="G2" s="6"/>
    </row>
    <row r="3" s="1" customFormat="1" ht="22.5" customHeight="1" spans="1:7">
      <c r="A3" s="7" t="str">
        <f>"单位名称："&amp;"香格里拉市红旗小学"</f>
        <v>单位名称：香格里拉市红旗小学</v>
      </c>
      <c r="B3" s="8"/>
      <c r="C3" s="8"/>
      <c r="D3" s="8"/>
      <c r="E3" s="9"/>
      <c r="F3" s="9"/>
      <c r="G3" s="10" t="s">
        <v>177</v>
      </c>
    </row>
    <row r="4" s="1" customFormat="1" ht="21.75" customHeight="1" spans="1:7">
      <c r="A4" s="11" t="s">
        <v>267</v>
      </c>
      <c r="B4" s="11" t="s">
        <v>266</v>
      </c>
      <c r="C4" s="11" t="s">
        <v>188</v>
      </c>
      <c r="D4" s="12" t="s">
        <v>422</v>
      </c>
      <c r="E4" s="13" t="s">
        <v>60</v>
      </c>
      <c r="F4" s="14"/>
      <c r="G4" s="15"/>
    </row>
    <row r="5" s="1" customFormat="1" ht="21.75" customHeight="1" spans="1:7">
      <c r="A5" s="16"/>
      <c r="B5" s="16"/>
      <c r="C5" s="16"/>
      <c r="D5" s="17"/>
      <c r="E5" s="11" t="s">
        <v>423</v>
      </c>
      <c r="F5" s="11" t="s">
        <v>424</v>
      </c>
      <c r="G5" s="12" t="s">
        <v>425</v>
      </c>
    </row>
    <row r="6" s="1" customFormat="1" ht="40.5" customHeight="1" spans="1:7">
      <c r="A6" s="18"/>
      <c r="B6" s="18"/>
      <c r="C6" s="18"/>
      <c r="D6" s="19"/>
      <c r="E6" s="18" t="s">
        <v>59</v>
      </c>
      <c r="F6" s="18"/>
      <c r="G6" s="19"/>
    </row>
    <row r="7" s="1" customFormat="1" ht="19.5" customHeight="1" spans="1:7">
      <c r="A7" s="20">
        <v>1</v>
      </c>
      <c r="B7" s="20">
        <v>2</v>
      </c>
      <c r="C7" s="20">
        <v>3</v>
      </c>
      <c r="D7" s="20">
        <v>4</v>
      </c>
      <c r="E7" s="20">
        <v>8</v>
      </c>
      <c r="F7" s="20">
        <v>9</v>
      </c>
      <c r="G7" s="21">
        <v>10</v>
      </c>
    </row>
    <row r="8" s="1" customFormat="1" ht="22.5" customHeight="1" spans="1:7">
      <c r="A8" s="22" t="s">
        <v>72</v>
      </c>
      <c r="B8" s="23"/>
      <c r="C8" s="23"/>
      <c r="D8" s="22"/>
      <c r="E8" s="24">
        <v>26644.8</v>
      </c>
      <c r="F8" s="24"/>
      <c r="G8" s="24"/>
    </row>
    <row r="9" s="1" customFormat="1" ht="22.5" customHeight="1" spans="1:7">
      <c r="A9" s="22"/>
      <c r="B9" s="23" t="s">
        <v>426</v>
      </c>
      <c r="C9" s="23" t="s">
        <v>272</v>
      </c>
      <c r="D9" s="22" t="s">
        <v>427</v>
      </c>
      <c r="E9" s="24">
        <v>26524.8</v>
      </c>
      <c r="F9" s="24"/>
      <c r="G9" s="24"/>
    </row>
    <row r="10" s="1" customFormat="1" ht="22.5" customHeight="1" spans="1:7">
      <c r="A10" s="25"/>
      <c r="B10" s="23" t="s">
        <v>426</v>
      </c>
      <c r="C10" s="23" t="s">
        <v>275</v>
      </c>
      <c r="D10" s="22" t="s">
        <v>427</v>
      </c>
      <c r="E10" s="24">
        <v>120</v>
      </c>
      <c r="F10" s="24"/>
      <c r="G10" s="24"/>
    </row>
    <row r="11" s="1" customFormat="1" ht="22.5" customHeight="1" spans="1:7">
      <c r="A11" s="26" t="s">
        <v>57</v>
      </c>
      <c r="B11" s="27" t="s">
        <v>428</v>
      </c>
      <c r="C11" s="27"/>
      <c r="D11" s="28"/>
      <c r="E11" s="24">
        <v>26644.8</v>
      </c>
      <c r="F11" s="24"/>
      <c r="G11" s="24"/>
    </row>
    <row r="12" customHeight="1" spans="1:1">
      <c r="A12" s="1" t="s">
        <v>429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pane ySplit="1" topLeftCell="A2" activePane="bottomLeft" state="frozen"/>
      <selection/>
      <selection pane="bottomLeft" activeCell="B33" sqref="B33"/>
    </sheetView>
  </sheetViews>
  <sheetFormatPr defaultColWidth="10.7083333333333" defaultRowHeight="14.25" customHeight="1"/>
  <cols>
    <col min="1" max="1" width="24.7083333333333" style="1" customWidth="1"/>
    <col min="2" max="2" width="41.1416666666667" style="1" customWidth="1"/>
    <col min="3" max="8" width="23.85" style="1" customWidth="1"/>
    <col min="9" max="11" width="24" style="1" customWidth="1"/>
    <col min="12" max="12" width="23.85" style="1" customWidth="1"/>
    <col min="13" max="13" width="24" style="1" customWidth="1"/>
    <col min="14" max="19" width="23.85" style="1" customWidth="1"/>
    <col min="20" max="16384" width="10.7083333333333" style="1"/>
  </cols>
  <sheetData>
    <row r="1" s="1" customFormat="1" ht="19.5" customHeight="1" spans="10:19">
      <c r="J1" s="243"/>
      <c r="K1" s="1"/>
      <c r="L1" s="1"/>
      <c r="M1" s="1"/>
      <c r="N1" s="1"/>
      <c r="O1" s="97"/>
      <c r="P1" s="97"/>
      <c r="Q1" s="97"/>
      <c r="R1" s="97"/>
      <c r="S1" s="121" t="s">
        <v>53</v>
      </c>
    </row>
    <row r="2" s="1" customFormat="1" ht="57.75" customHeight="1" spans="1:19">
      <c r="A2" s="190" t="s">
        <v>54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67"/>
      <c r="P2" s="267"/>
      <c r="Q2" s="267"/>
      <c r="R2" s="267"/>
      <c r="S2" s="267"/>
    </row>
    <row r="3" s="1" customFormat="1" ht="21" customHeight="1" spans="1:19">
      <c r="A3" s="60" t="str">
        <f>"单位名称："&amp;"香格里拉市红旗小学"</f>
        <v>单位名称：香格里拉市红旗小学</v>
      </c>
      <c r="B3" s="9"/>
      <c r="C3" s="9"/>
      <c r="D3" s="9"/>
      <c r="E3" s="9"/>
      <c r="F3" s="9"/>
      <c r="G3" s="9"/>
      <c r="H3" s="9"/>
      <c r="I3" s="9"/>
      <c r="J3" s="102"/>
      <c r="K3" s="9"/>
      <c r="L3" s="9"/>
      <c r="M3" s="9"/>
      <c r="N3" s="9"/>
      <c r="O3" s="102"/>
      <c r="P3" s="102"/>
      <c r="Q3" s="102"/>
      <c r="R3" s="102"/>
      <c r="S3" s="124" t="s">
        <v>2</v>
      </c>
    </row>
    <row r="4" s="1" customFormat="1" ht="18.75" customHeight="1" spans="1:19">
      <c r="A4" s="250" t="s">
        <v>55</v>
      </c>
      <c r="B4" s="251" t="s">
        <v>56</v>
      </c>
      <c r="C4" s="251" t="s">
        <v>57</v>
      </c>
      <c r="D4" s="252" t="s">
        <v>58</v>
      </c>
      <c r="E4" s="253"/>
      <c r="F4" s="253"/>
      <c r="G4" s="253"/>
      <c r="H4" s="253"/>
      <c r="I4" s="253"/>
      <c r="J4" s="268"/>
      <c r="K4" s="253"/>
      <c r="L4" s="253"/>
      <c r="M4" s="253"/>
      <c r="N4" s="247"/>
      <c r="O4" s="252" t="s">
        <v>46</v>
      </c>
      <c r="P4" s="252"/>
      <c r="Q4" s="252"/>
      <c r="R4" s="252"/>
      <c r="S4" s="272"/>
    </row>
    <row r="5" s="1" customFormat="1" ht="19.5" customHeight="1" spans="1:19">
      <c r="A5" s="254"/>
      <c r="B5" s="255"/>
      <c r="C5" s="255"/>
      <c r="D5" s="256" t="s">
        <v>59</v>
      </c>
      <c r="E5" s="256" t="s">
        <v>60</v>
      </c>
      <c r="F5" s="256" t="s">
        <v>61</v>
      </c>
      <c r="G5" s="256" t="s">
        <v>62</v>
      </c>
      <c r="H5" s="256" t="s">
        <v>63</v>
      </c>
      <c r="I5" s="269" t="s">
        <v>64</v>
      </c>
      <c r="J5" s="269"/>
      <c r="K5" s="269"/>
      <c r="L5" s="269"/>
      <c r="M5" s="269"/>
      <c r="N5" s="259"/>
      <c r="O5" s="256" t="s">
        <v>59</v>
      </c>
      <c r="P5" s="256" t="s">
        <v>60</v>
      </c>
      <c r="Q5" s="256" t="s">
        <v>61</v>
      </c>
      <c r="R5" s="256" t="s">
        <v>62</v>
      </c>
      <c r="S5" s="256" t="s">
        <v>65</v>
      </c>
    </row>
    <row r="6" s="1" customFormat="1" ht="28.5" customHeight="1" spans="1:19">
      <c r="A6" s="257"/>
      <c r="B6" s="258"/>
      <c r="C6" s="258"/>
      <c r="D6" s="259"/>
      <c r="E6" s="259"/>
      <c r="F6" s="259"/>
      <c r="G6" s="259"/>
      <c r="H6" s="259"/>
      <c r="I6" s="258" t="s">
        <v>59</v>
      </c>
      <c r="J6" s="258" t="s">
        <v>66</v>
      </c>
      <c r="K6" s="258" t="s">
        <v>67</v>
      </c>
      <c r="L6" s="258" t="s">
        <v>68</v>
      </c>
      <c r="M6" s="258" t="s">
        <v>69</v>
      </c>
      <c r="N6" s="258" t="s">
        <v>70</v>
      </c>
      <c r="O6" s="270"/>
      <c r="P6" s="270"/>
      <c r="Q6" s="270"/>
      <c r="R6" s="270"/>
      <c r="S6" s="259"/>
    </row>
    <row r="7" s="1" customFormat="1" ht="20.25" customHeight="1" spans="1:19">
      <c r="A7" s="260">
        <v>1</v>
      </c>
      <c r="B7" s="260">
        <v>2</v>
      </c>
      <c r="C7" s="260">
        <v>3</v>
      </c>
      <c r="D7" s="260">
        <v>4</v>
      </c>
      <c r="E7" s="260">
        <v>5</v>
      </c>
      <c r="F7" s="260">
        <v>6</v>
      </c>
      <c r="G7" s="260">
        <v>7</v>
      </c>
      <c r="H7" s="260">
        <v>8</v>
      </c>
      <c r="I7" s="260">
        <v>9</v>
      </c>
      <c r="J7" s="260">
        <v>10</v>
      </c>
      <c r="K7" s="260">
        <v>11</v>
      </c>
      <c r="L7" s="260">
        <v>12</v>
      </c>
      <c r="M7" s="260">
        <v>13</v>
      </c>
      <c r="N7" s="260">
        <v>14</v>
      </c>
      <c r="O7" s="260">
        <v>15</v>
      </c>
      <c r="P7" s="260">
        <v>16</v>
      </c>
      <c r="Q7" s="260">
        <v>17</v>
      </c>
      <c r="R7" s="260">
        <v>18</v>
      </c>
      <c r="S7" s="260">
        <v>19</v>
      </c>
    </row>
    <row r="8" s="1" customFormat="1" ht="22.5" customHeight="1" spans="1:19">
      <c r="A8" s="261" t="s">
        <v>71</v>
      </c>
      <c r="B8" s="262" t="s">
        <v>72</v>
      </c>
      <c r="C8" s="263">
        <v>46598720.17</v>
      </c>
      <c r="D8" s="263">
        <v>46598720.17</v>
      </c>
      <c r="E8" s="264">
        <v>46598720.17</v>
      </c>
      <c r="F8" s="264"/>
      <c r="G8" s="264"/>
      <c r="H8" s="264"/>
      <c r="I8" s="264"/>
      <c r="J8" s="264"/>
      <c r="K8" s="264"/>
      <c r="L8" s="264"/>
      <c r="M8" s="264"/>
      <c r="N8" s="264"/>
      <c r="O8" s="271"/>
      <c r="P8" s="271"/>
      <c r="Q8" s="271"/>
      <c r="R8" s="271"/>
      <c r="S8" s="271"/>
    </row>
    <row r="9" s="1" customFormat="1" ht="22.5" customHeight="1" spans="1:19">
      <c r="A9" s="265" t="s">
        <v>57</v>
      </c>
      <c r="B9" s="266"/>
      <c r="C9" s="264">
        <v>46598720.17</v>
      </c>
      <c r="D9" s="264">
        <v>46598720.17</v>
      </c>
      <c r="E9" s="264">
        <v>46598720.17</v>
      </c>
      <c r="F9" s="264"/>
      <c r="G9" s="264"/>
      <c r="H9" s="264"/>
      <c r="I9" s="264"/>
      <c r="J9" s="264"/>
      <c r="K9" s="264"/>
      <c r="L9" s="264"/>
      <c r="M9" s="264"/>
      <c r="N9" s="264"/>
      <c r="O9" s="271"/>
      <c r="P9" s="271"/>
      <c r="Q9" s="271"/>
      <c r="R9" s="271"/>
      <c r="S9" s="271"/>
    </row>
  </sheetData>
  <mergeCells count="18">
    <mergeCell ref="A2:S2"/>
    <mergeCell ref="A3:D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workbookViewId="0">
      <pane ySplit="1" topLeftCell="A2" activePane="bottomLeft" state="frozen"/>
      <selection/>
      <selection pane="bottomLeft" activeCell="D38" sqref="D38"/>
    </sheetView>
  </sheetViews>
  <sheetFormatPr defaultColWidth="10.7083333333333" defaultRowHeight="14.25" customHeight="1"/>
  <cols>
    <col min="1" max="1" width="16.7083333333333" style="1" customWidth="1"/>
    <col min="2" max="2" width="44" style="1" customWidth="1"/>
    <col min="3" max="6" width="22.2833333333333" style="1" customWidth="1"/>
    <col min="7" max="8" width="22.1416666666667" style="1" customWidth="1"/>
    <col min="9" max="9" width="22" style="1" customWidth="1"/>
    <col min="10" max="11" width="22.1416666666667" style="1" customWidth="1"/>
    <col min="12" max="14" width="22" style="1" customWidth="1"/>
    <col min="15" max="15" width="22.1416666666667" style="1" customWidth="1"/>
    <col min="16" max="16384" width="10.7083333333333" style="1"/>
  </cols>
  <sheetData>
    <row r="1" s="1" customFormat="1" ht="19.5" customHeight="1" spans="4:15">
      <c r="D1" s="243"/>
      <c r="E1" s="1"/>
      <c r="F1" s="1"/>
      <c r="G1" s="1"/>
      <c r="H1" s="243"/>
      <c r="I1" s="1"/>
      <c r="J1" s="243"/>
      <c r="K1" s="1"/>
      <c r="L1" s="1"/>
      <c r="M1" s="1"/>
      <c r="N1" s="1"/>
      <c r="O1" s="58" t="s">
        <v>73</v>
      </c>
    </row>
    <row r="2" s="1" customFormat="1" ht="42" customHeight="1" spans="1:15">
      <c r="A2" s="5" t="s">
        <v>74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</row>
    <row r="3" s="1" customFormat="1" ht="24" customHeight="1" spans="1:15">
      <c r="A3" s="245" t="str">
        <f>"单位名称："&amp;"香格里拉市红旗小学"</f>
        <v>单位名称：香格里拉市红旗小学</v>
      </c>
      <c r="B3" s="246"/>
      <c r="C3" s="96"/>
      <c r="D3" s="3"/>
      <c r="E3" s="96"/>
      <c r="F3" s="96"/>
      <c r="G3" s="96"/>
      <c r="H3" s="3"/>
      <c r="I3" s="96"/>
      <c r="J3" s="3"/>
      <c r="K3" s="96"/>
      <c r="L3" s="96"/>
      <c r="M3" s="248"/>
      <c r="N3" s="248"/>
      <c r="O3" s="142" t="s">
        <v>2</v>
      </c>
    </row>
    <row r="4" s="1" customFormat="1" ht="19.5" customHeight="1" spans="1:15">
      <c r="A4" s="11" t="s">
        <v>75</v>
      </c>
      <c r="B4" s="11" t="s">
        <v>76</v>
      </c>
      <c r="C4" s="11" t="s">
        <v>57</v>
      </c>
      <c r="D4" s="13" t="s">
        <v>60</v>
      </c>
      <c r="E4" s="126" t="s">
        <v>77</v>
      </c>
      <c r="F4" s="199" t="s">
        <v>78</v>
      </c>
      <c r="G4" s="11" t="s">
        <v>61</v>
      </c>
      <c r="H4" s="11" t="s">
        <v>62</v>
      </c>
      <c r="I4" s="11" t="s">
        <v>79</v>
      </c>
      <c r="J4" s="13" t="s">
        <v>80</v>
      </c>
      <c r="K4" s="14"/>
      <c r="L4" s="14"/>
      <c r="M4" s="14"/>
      <c r="N4" s="14"/>
      <c r="O4" s="15"/>
    </row>
    <row r="5" s="1" customFormat="1" ht="33.75" customHeight="1" spans="1:15">
      <c r="A5" s="19"/>
      <c r="B5" s="19"/>
      <c r="C5" s="19"/>
      <c r="D5" s="223" t="s">
        <v>59</v>
      </c>
      <c r="E5" s="131" t="s">
        <v>77</v>
      </c>
      <c r="F5" s="131" t="s">
        <v>78</v>
      </c>
      <c r="G5" s="19"/>
      <c r="H5" s="19"/>
      <c r="I5" s="19"/>
      <c r="J5" s="223" t="s">
        <v>59</v>
      </c>
      <c r="K5" s="66" t="s">
        <v>81</v>
      </c>
      <c r="L5" s="66" t="s">
        <v>82</v>
      </c>
      <c r="M5" s="66" t="s">
        <v>83</v>
      </c>
      <c r="N5" s="66" t="s">
        <v>84</v>
      </c>
      <c r="O5" s="66" t="s">
        <v>85</v>
      </c>
    </row>
    <row r="6" s="1" customFormat="1" ht="20.25" customHeight="1" spans="1:15">
      <c r="A6" s="167">
        <v>1</v>
      </c>
      <c r="B6" s="167">
        <v>2</v>
      </c>
      <c r="C6" s="223">
        <v>3</v>
      </c>
      <c r="D6" s="223">
        <v>4</v>
      </c>
      <c r="E6" s="223">
        <v>5</v>
      </c>
      <c r="F6" s="223">
        <v>6</v>
      </c>
      <c r="G6" s="223">
        <v>7</v>
      </c>
      <c r="H6" s="223">
        <v>8</v>
      </c>
      <c r="I6" s="223">
        <v>9</v>
      </c>
      <c r="J6" s="223">
        <v>10</v>
      </c>
      <c r="K6" s="223">
        <v>11</v>
      </c>
      <c r="L6" s="223">
        <v>12</v>
      </c>
      <c r="M6" s="223">
        <v>13</v>
      </c>
      <c r="N6" s="223">
        <v>14</v>
      </c>
      <c r="O6" s="223">
        <v>15</v>
      </c>
    </row>
    <row r="7" s="1" customFormat="1" ht="22.5" customHeight="1" spans="1:15">
      <c r="A7" s="233" t="s">
        <v>86</v>
      </c>
      <c r="B7" s="233" t="s">
        <v>87</v>
      </c>
      <c r="C7" s="187">
        <v>34165460.45</v>
      </c>
      <c r="D7" s="187">
        <v>34165460.45</v>
      </c>
      <c r="E7" s="187">
        <v>34138815.65</v>
      </c>
      <c r="F7" s="187">
        <v>26644.8</v>
      </c>
      <c r="G7" s="187"/>
      <c r="H7" s="187"/>
      <c r="I7" s="187"/>
      <c r="J7" s="187"/>
      <c r="K7" s="187"/>
      <c r="L7" s="187"/>
      <c r="M7" s="187"/>
      <c r="N7" s="187"/>
      <c r="O7" s="187"/>
    </row>
    <row r="8" s="1" customFormat="1" ht="22.5" customHeight="1" spans="1:15">
      <c r="A8" s="233" t="s">
        <v>88</v>
      </c>
      <c r="B8" s="233" t="str">
        <f>"  "&amp;"普通教育"</f>
        <v>  普通教育</v>
      </c>
      <c r="C8" s="187">
        <v>34165340.45</v>
      </c>
      <c r="D8" s="187">
        <v>34165340.45</v>
      </c>
      <c r="E8" s="187">
        <v>34138815.65</v>
      </c>
      <c r="F8" s="187">
        <v>26524.8</v>
      </c>
      <c r="G8" s="187"/>
      <c r="H8" s="187"/>
      <c r="I8" s="187"/>
      <c r="J8" s="187"/>
      <c r="K8" s="187"/>
      <c r="L8" s="187"/>
      <c r="M8" s="187"/>
      <c r="N8" s="187"/>
      <c r="O8" s="187"/>
    </row>
    <row r="9" s="1" customFormat="1" ht="22.5" customHeight="1" spans="1:15">
      <c r="A9" s="233" t="s">
        <v>89</v>
      </c>
      <c r="B9" s="233" t="str">
        <f>"    "&amp;"小学教育"</f>
        <v>    小学教育</v>
      </c>
      <c r="C9" s="187">
        <v>34165340.45</v>
      </c>
      <c r="D9" s="187">
        <v>34165340.45</v>
      </c>
      <c r="E9" s="187">
        <v>34138815.65</v>
      </c>
      <c r="F9" s="187">
        <v>26524.8</v>
      </c>
      <c r="G9" s="187"/>
      <c r="H9" s="187"/>
      <c r="I9" s="187"/>
      <c r="J9" s="187"/>
      <c r="K9" s="187"/>
      <c r="L9" s="187"/>
      <c r="M9" s="187"/>
      <c r="N9" s="187"/>
      <c r="O9" s="187"/>
    </row>
    <row r="10" s="1" customFormat="1" ht="22.5" customHeight="1" spans="1:15">
      <c r="A10" s="233" t="s">
        <v>90</v>
      </c>
      <c r="B10" s="233" t="str">
        <f>"  "&amp;"特殊教育"</f>
        <v>  特殊教育</v>
      </c>
      <c r="C10" s="187">
        <v>120</v>
      </c>
      <c r="D10" s="187">
        <v>120</v>
      </c>
      <c r="E10" s="187"/>
      <c r="F10" s="187">
        <v>120</v>
      </c>
      <c r="G10" s="187"/>
      <c r="H10" s="187"/>
      <c r="I10" s="187"/>
      <c r="J10" s="187"/>
      <c r="K10" s="187"/>
      <c r="L10" s="187"/>
      <c r="M10" s="187"/>
      <c r="N10" s="187"/>
      <c r="O10" s="187"/>
    </row>
    <row r="11" s="1" customFormat="1" ht="22.5" customHeight="1" spans="1:15">
      <c r="A11" s="233" t="s">
        <v>91</v>
      </c>
      <c r="B11" s="233" t="str">
        <f>"    "&amp;"特殊学校教育"</f>
        <v>    特殊学校教育</v>
      </c>
      <c r="C11" s="187">
        <v>120</v>
      </c>
      <c r="D11" s="187">
        <v>120</v>
      </c>
      <c r="E11" s="187"/>
      <c r="F11" s="187">
        <v>120</v>
      </c>
      <c r="G11" s="187"/>
      <c r="H11" s="187"/>
      <c r="I11" s="187"/>
      <c r="J11" s="187"/>
      <c r="K11" s="187"/>
      <c r="L11" s="187"/>
      <c r="M11" s="187"/>
      <c r="N11" s="187"/>
      <c r="O11" s="187"/>
    </row>
    <row r="12" s="1" customFormat="1" ht="22.5" customHeight="1" spans="1:15">
      <c r="A12" s="233" t="s">
        <v>92</v>
      </c>
      <c r="B12" s="233" t="s">
        <v>93</v>
      </c>
      <c r="C12" s="187">
        <v>4843146.3</v>
      </c>
      <c r="D12" s="187">
        <v>4843146.3</v>
      </c>
      <c r="E12" s="187">
        <v>4843146.3</v>
      </c>
      <c r="F12" s="187"/>
      <c r="G12" s="187"/>
      <c r="H12" s="187"/>
      <c r="I12" s="187"/>
      <c r="J12" s="187"/>
      <c r="K12" s="187"/>
      <c r="L12" s="187"/>
      <c r="M12" s="187"/>
      <c r="N12" s="187"/>
      <c r="O12" s="187"/>
    </row>
    <row r="13" s="1" customFormat="1" ht="22.5" customHeight="1" spans="1:15">
      <c r="A13" s="233" t="s">
        <v>94</v>
      </c>
      <c r="B13" s="233" t="str">
        <f>"  "&amp;"行政事业单位养老支出"</f>
        <v>  行政事业单位养老支出</v>
      </c>
      <c r="C13" s="187">
        <v>4834830.3</v>
      </c>
      <c r="D13" s="187">
        <v>4834830.3</v>
      </c>
      <c r="E13" s="187">
        <v>4834830.3</v>
      </c>
      <c r="F13" s="187"/>
      <c r="G13" s="187"/>
      <c r="H13" s="187"/>
      <c r="I13" s="187"/>
      <c r="J13" s="187"/>
      <c r="K13" s="187"/>
      <c r="L13" s="187"/>
      <c r="M13" s="187"/>
      <c r="N13" s="187"/>
      <c r="O13" s="187"/>
    </row>
    <row r="14" s="1" customFormat="1" ht="22.5" customHeight="1" spans="1:15">
      <c r="A14" s="233" t="s">
        <v>95</v>
      </c>
      <c r="B14" s="233" t="str">
        <f>"    "&amp;"机关事业单位基本养老保险缴费支出"</f>
        <v>    机关事业单位基本养老保险缴费支出</v>
      </c>
      <c r="C14" s="187">
        <v>4801530.3</v>
      </c>
      <c r="D14" s="187">
        <v>4801530.3</v>
      </c>
      <c r="E14" s="187">
        <v>4801530.3</v>
      </c>
      <c r="F14" s="187"/>
      <c r="G14" s="187"/>
      <c r="H14" s="187"/>
      <c r="I14" s="187"/>
      <c r="J14" s="187"/>
      <c r="K14" s="187"/>
      <c r="L14" s="187"/>
      <c r="M14" s="187"/>
      <c r="N14" s="187"/>
      <c r="O14" s="187"/>
    </row>
    <row r="15" s="1" customFormat="1" ht="22.5" customHeight="1" spans="1:15">
      <c r="A15" s="233" t="s">
        <v>96</v>
      </c>
      <c r="B15" s="233" t="str">
        <f>"    "&amp;"机关事业单位职业年金缴费支出"</f>
        <v>    机关事业单位职业年金缴费支出</v>
      </c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</row>
    <row r="16" s="1" customFormat="1" ht="22.5" customHeight="1" spans="1:15">
      <c r="A16" s="233" t="s">
        <v>97</v>
      </c>
      <c r="B16" s="233" t="str">
        <f>"    "&amp;"其他行政事业单位养老支出"</f>
        <v>    其他行政事业单位养老支出</v>
      </c>
      <c r="C16" s="187">
        <v>33300</v>
      </c>
      <c r="D16" s="187">
        <v>33300</v>
      </c>
      <c r="E16" s="187">
        <v>33300</v>
      </c>
      <c r="F16" s="187"/>
      <c r="G16" s="187"/>
      <c r="H16" s="187"/>
      <c r="I16" s="187"/>
      <c r="J16" s="187"/>
      <c r="K16" s="187"/>
      <c r="L16" s="187"/>
      <c r="M16" s="187"/>
      <c r="N16" s="187"/>
      <c r="O16" s="187"/>
    </row>
    <row r="17" s="1" customFormat="1" ht="22.5" customHeight="1" spans="1:15">
      <c r="A17" s="233" t="s">
        <v>98</v>
      </c>
      <c r="B17" s="233" t="str">
        <f>"  "&amp;"抚恤"</f>
        <v>  抚恤</v>
      </c>
      <c r="C17" s="187">
        <v>8316</v>
      </c>
      <c r="D17" s="187">
        <v>8316</v>
      </c>
      <c r="E17" s="187">
        <v>8316</v>
      </c>
      <c r="F17" s="187"/>
      <c r="G17" s="187"/>
      <c r="H17" s="187"/>
      <c r="I17" s="187"/>
      <c r="J17" s="187"/>
      <c r="K17" s="187"/>
      <c r="L17" s="187"/>
      <c r="M17" s="187"/>
      <c r="N17" s="187"/>
      <c r="O17" s="187"/>
    </row>
    <row r="18" s="1" customFormat="1" ht="22.5" customHeight="1" spans="1:15">
      <c r="A18" s="233" t="s">
        <v>99</v>
      </c>
      <c r="B18" s="233" t="str">
        <f>"    "&amp;"死亡抚恤"</f>
        <v>    死亡抚恤</v>
      </c>
      <c r="C18" s="187">
        <v>8316</v>
      </c>
      <c r="D18" s="187">
        <v>8316</v>
      </c>
      <c r="E18" s="187">
        <v>8316</v>
      </c>
      <c r="F18" s="187"/>
      <c r="G18" s="187"/>
      <c r="H18" s="187"/>
      <c r="I18" s="187"/>
      <c r="J18" s="187"/>
      <c r="K18" s="187"/>
      <c r="L18" s="187"/>
      <c r="M18" s="187"/>
      <c r="N18" s="187"/>
      <c r="O18" s="187"/>
    </row>
    <row r="19" s="1" customFormat="1" ht="22.5" customHeight="1" spans="1:15">
      <c r="A19" s="233" t="s">
        <v>100</v>
      </c>
      <c r="B19" s="233" t="s">
        <v>101</v>
      </c>
      <c r="C19" s="187">
        <v>3861085.53</v>
      </c>
      <c r="D19" s="187">
        <v>3861085.53</v>
      </c>
      <c r="E19" s="187">
        <v>3861085.53</v>
      </c>
      <c r="F19" s="187"/>
      <c r="G19" s="187"/>
      <c r="H19" s="187"/>
      <c r="I19" s="187"/>
      <c r="J19" s="187"/>
      <c r="K19" s="187"/>
      <c r="L19" s="187"/>
      <c r="M19" s="187"/>
      <c r="N19" s="187"/>
      <c r="O19" s="187"/>
    </row>
    <row r="20" s="1" customFormat="1" ht="22.5" customHeight="1" spans="1:15">
      <c r="A20" s="233" t="s">
        <v>102</v>
      </c>
      <c r="B20" s="233" t="str">
        <f>"  "&amp;"行政事业单位医疗"</f>
        <v>  行政事业单位医疗</v>
      </c>
      <c r="C20" s="187">
        <v>3861085.53</v>
      </c>
      <c r="D20" s="187">
        <v>3861085.53</v>
      </c>
      <c r="E20" s="187">
        <v>3861085.53</v>
      </c>
      <c r="F20" s="187"/>
      <c r="G20" s="187"/>
      <c r="H20" s="187"/>
      <c r="I20" s="187"/>
      <c r="J20" s="187"/>
      <c r="K20" s="187"/>
      <c r="L20" s="187"/>
      <c r="M20" s="187"/>
      <c r="N20" s="187"/>
      <c r="O20" s="187"/>
    </row>
    <row r="21" s="1" customFormat="1" ht="22.5" customHeight="1" spans="1:15">
      <c r="A21" s="233" t="s">
        <v>103</v>
      </c>
      <c r="B21" s="233" t="str">
        <f>"    "&amp;"行政单位医疗"</f>
        <v>    行政单位医疗</v>
      </c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</row>
    <row r="22" s="1" customFormat="1" ht="22.5" customHeight="1" spans="1:15">
      <c r="A22" s="233" t="s">
        <v>104</v>
      </c>
      <c r="B22" s="233" t="str">
        <f>"    "&amp;"事业单位医疗"</f>
        <v>    事业单位医疗</v>
      </c>
      <c r="C22" s="187">
        <v>2193768</v>
      </c>
      <c r="D22" s="187">
        <v>2193768</v>
      </c>
      <c r="E22" s="187">
        <v>2193768</v>
      </c>
      <c r="F22" s="187"/>
      <c r="G22" s="187"/>
      <c r="H22" s="187"/>
      <c r="I22" s="187"/>
      <c r="J22" s="187"/>
      <c r="K22" s="187"/>
      <c r="L22" s="187"/>
      <c r="M22" s="187"/>
      <c r="N22" s="187"/>
      <c r="O22" s="187"/>
    </row>
    <row r="23" s="1" customFormat="1" ht="22.5" customHeight="1" spans="1:15">
      <c r="A23" s="233" t="s">
        <v>105</v>
      </c>
      <c r="B23" s="233" t="str">
        <f>"    "&amp;"公务员医疗补助"</f>
        <v>    公务员医疗补助</v>
      </c>
      <c r="C23" s="187">
        <v>1562608.29</v>
      </c>
      <c r="D23" s="187">
        <v>1562608.29</v>
      </c>
      <c r="E23" s="187">
        <v>1562608.29</v>
      </c>
      <c r="F23" s="187"/>
      <c r="G23" s="187"/>
      <c r="H23" s="187"/>
      <c r="I23" s="187"/>
      <c r="J23" s="187"/>
      <c r="K23" s="187"/>
      <c r="L23" s="187"/>
      <c r="M23" s="187"/>
      <c r="N23" s="187"/>
      <c r="O23" s="187"/>
    </row>
    <row r="24" s="1" customFormat="1" ht="22.5" customHeight="1" spans="1:15">
      <c r="A24" s="233" t="s">
        <v>106</v>
      </c>
      <c r="B24" s="233" t="str">
        <f>"    "&amp;"其他行政事业单位医疗支出"</f>
        <v>    其他行政事业单位医疗支出</v>
      </c>
      <c r="C24" s="187">
        <v>104709.24</v>
      </c>
      <c r="D24" s="187">
        <v>104709.24</v>
      </c>
      <c r="E24" s="187">
        <v>104709.24</v>
      </c>
      <c r="F24" s="187"/>
      <c r="G24" s="187"/>
      <c r="H24" s="187"/>
      <c r="I24" s="187"/>
      <c r="J24" s="187"/>
      <c r="K24" s="187"/>
      <c r="L24" s="187"/>
      <c r="M24" s="187"/>
      <c r="N24" s="187"/>
      <c r="O24" s="187"/>
    </row>
    <row r="25" s="1" customFormat="1" ht="22.5" customHeight="1" spans="1:15">
      <c r="A25" s="233" t="s">
        <v>107</v>
      </c>
      <c r="B25" s="233" t="s">
        <v>108</v>
      </c>
      <c r="C25" s="187">
        <v>3729027.89</v>
      </c>
      <c r="D25" s="187">
        <v>3729027.89</v>
      </c>
      <c r="E25" s="187">
        <v>3729027.89</v>
      </c>
      <c r="F25" s="187"/>
      <c r="G25" s="187"/>
      <c r="H25" s="187"/>
      <c r="I25" s="187"/>
      <c r="J25" s="187"/>
      <c r="K25" s="187"/>
      <c r="L25" s="187"/>
      <c r="M25" s="187"/>
      <c r="N25" s="187"/>
      <c r="O25" s="187"/>
    </row>
    <row r="26" s="1" customFormat="1" ht="22.5" customHeight="1" spans="1:15">
      <c r="A26" s="233" t="s">
        <v>109</v>
      </c>
      <c r="B26" s="233" t="str">
        <f>"  "&amp;"住房改革支出"</f>
        <v>  住房改革支出</v>
      </c>
      <c r="C26" s="187">
        <v>3729027.89</v>
      </c>
      <c r="D26" s="187">
        <v>3729027.89</v>
      </c>
      <c r="E26" s="187">
        <v>3729027.89</v>
      </c>
      <c r="F26" s="187"/>
      <c r="G26" s="187"/>
      <c r="H26" s="187"/>
      <c r="I26" s="187"/>
      <c r="J26" s="187"/>
      <c r="K26" s="187"/>
      <c r="L26" s="187"/>
      <c r="M26" s="187"/>
      <c r="N26" s="187"/>
      <c r="O26" s="187"/>
    </row>
    <row r="27" s="1" customFormat="1" ht="22.5" customHeight="1" spans="1:15">
      <c r="A27" s="233" t="s">
        <v>110</v>
      </c>
      <c r="B27" s="233" t="str">
        <f>"    "&amp;"住房公积金"</f>
        <v>    住房公积金</v>
      </c>
      <c r="C27" s="187">
        <v>3729027.89</v>
      </c>
      <c r="D27" s="187">
        <v>3729027.89</v>
      </c>
      <c r="E27" s="187">
        <v>3729027.89</v>
      </c>
      <c r="F27" s="187"/>
      <c r="G27" s="187"/>
      <c r="H27" s="187"/>
      <c r="I27" s="187"/>
      <c r="J27" s="187"/>
      <c r="K27" s="187"/>
      <c r="L27" s="187"/>
      <c r="M27" s="187"/>
      <c r="N27" s="187"/>
      <c r="O27" s="187"/>
    </row>
    <row r="28" s="1" customFormat="1" ht="22.5" customHeight="1" spans="1:15">
      <c r="A28" s="178" t="s">
        <v>111</v>
      </c>
      <c r="B28" s="247" t="s">
        <v>111</v>
      </c>
      <c r="C28" s="132">
        <v>46598720.17</v>
      </c>
      <c r="D28" s="187">
        <v>46598720.17</v>
      </c>
      <c r="E28" s="132">
        <v>46572075.37</v>
      </c>
      <c r="F28" s="132">
        <v>26644.8</v>
      </c>
      <c r="G28" s="132"/>
      <c r="H28" s="187"/>
      <c r="I28" s="132"/>
      <c r="J28" s="187"/>
      <c r="K28" s="132"/>
      <c r="L28" s="132"/>
      <c r="M28" s="132"/>
      <c r="N28" s="132"/>
      <c r="O28" s="132"/>
    </row>
  </sheetData>
  <mergeCells count="11">
    <mergeCell ref="A2:O2"/>
    <mergeCell ref="A3:L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5"/>
  <sheetViews>
    <sheetView showZeros="0" workbookViewId="0">
      <pane ySplit="1" topLeftCell="A2" activePane="bottomLeft" state="frozen"/>
      <selection/>
      <selection pane="bottomLeft" activeCell="A1" sqref="$A1:$XFD1048576"/>
    </sheetView>
  </sheetViews>
  <sheetFormatPr defaultColWidth="10.7083333333333" defaultRowHeight="14.25" customHeight="1" outlineLevelCol="3"/>
  <cols>
    <col min="1" max="1" width="45.85" style="1" customWidth="1"/>
    <col min="2" max="2" width="36" style="1" customWidth="1"/>
    <col min="3" max="3" width="41.85" style="1" customWidth="1"/>
    <col min="4" max="4" width="34.85" style="1" customWidth="1"/>
    <col min="5" max="16384" width="10.7083333333333" style="1"/>
  </cols>
  <sheetData>
    <row r="1" s="1" customFormat="1" ht="19.5" customHeight="1" spans="4:4">
      <c r="D1" s="58" t="s">
        <v>112</v>
      </c>
    </row>
    <row r="2" s="1" customFormat="1" ht="36" customHeight="1" spans="1:4">
      <c r="A2" s="5" t="s">
        <v>113</v>
      </c>
      <c r="B2" s="231"/>
      <c r="C2" s="231"/>
      <c r="D2" s="231"/>
    </row>
    <row r="3" s="1" customFormat="1" ht="24" customHeight="1" spans="1:4">
      <c r="A3" s="7" t="str">
        <f>"单位名称："&amp;"香格里拉市红旗小学"</f>
        <v>单位名称：香格里拉市红旗小学</v>
      </c>
      <c r="B3" s="232"/>
      <c r="C3" s="232"/>
      <c r="D3" s="142" t="s">
        <v>2</v>
      </c>
    </row>
    <row r="4" s="1" customFormat="1" ht="19.5" customHeight="1" spans="1:4">
      <c r="A4" s="13" t="s">
        <v>3</v>
      </c>
      <c r="B4" s="15"/>
      <c r="C4" s="13" t="s">
        <v>4</v>
      </c>
      <c r="D4" s="15"/>
    </row>
    <row r="5" s="1" customFormat="1" ht="21.75" customHeight="1" spans="1:4">
      <c r="A5" s="181" t="s">
        <v>5</v>
      </c>
      <c r="B5" s="150" t="s">
        <v>6</v>
      </c>
      <c r="C5" s="181" t="s">
        <v>114</v>
      </c>
      <c r="D5" s="150" t="s">
        <v>6</v>
      </c>
    </row>
    <row r="6" s="1" customFormat="1" ht="17.25" customHeight="1" spans="1:4">
      <c r="A6" s="135"/>
      <c r="B6" s="19"/>
      <c r="C6" s="135"/>
      <c r="D6" s="19"/>
    </row>
    <row r="7" s="1" customFormat="1" ht="22.5" customHeight="1" spans="1:4">
      <c r="A7" s="233" t="s">
        <v>115</v>
      </c>
      <c r="B7" s="234">
        <v>46598720.17</v>
      </c>
      <c r="C7" s="235" t="s">
        <v>116</v>
      </c>
      <c r="D7" s="132">
        <v>46598720.17</v>
      </c>
    </row>
    <row r="8" s="1" customFormat="1" ht="22.5" customHeight="1" spans="1:4">
      <c r="A8" s="236" t="s">
        <v>117</v>
      </c>
      <c r="B8" s="234">
        <v>46598720.17</v>
      </c>
      <c r="C8" s="235" t="s">
        <v>118</v>
      </c>
      <c r="D8" s="132"/>
    </row>
    <row r="9" s="1" customFormat="1" ht="22.5" customHeight="1" spans="1:4">
      <c r="A9" s="236" t="s">
        <v>119</v>
      </c>
      <c r="B9" s="237"/>
      <c r="C9" s="235" t="s">
        <v>120</v>
      </c>
      <c r="D9" s="132"/>
    </row>
    <row r="10" s="1" customFormat="1" ht="22.5" customHeight="1" spans="1:4">
      <c r="A10" s="236" t="s">
        <v>121</v>
      </c>
      <c r="B10" s="237"/>
      <c r="C10" s="235" t="s">
        <v>122</v>
      </c>
      <c r="D10" s="132"/>
    </row>
    <row r="11" s="1" customFormat="1" ht="22.5" customHeight="1" spans="1:4">
      <c r="A11" s="236" t="s">
        <v>123</v>
      </c>
      <c r="B11" s="233"/>
      <c r="C11" s="235" t="s">
        <v>124</v>
      </c>
      <c r="D11" s="132"/>
    </row>
    <row r="12" s="1" customFormat="1" ht="22.5" customHeight="1" spans="1:4">
      <c r="A12" s="236" t="s">
        <v>117</v>
      </c>
      <c r="B12" s="233"/>
      <c r="C12" s="235" t="s">
        <v>125</v>
      </c>
      <c r="D12" s="132">
        <v>34165460.45</v>
      </c>
    </row>
    <row r="13" s="1" customFormat="1" ht="22.5" customHeight="1" spans="1:4">
      <c r="A13" s="236" t="s">
        <v>119</v>
      </c>
      <c r="B13" s="236"/>
      <c r="C13" s="235" t="s">
        <v>126</v>
      </c>
      <c r="D13" s="132"/>
    </row>
    <row r="14" s="1" customFormat="1" ht="22.5" customHeight="1" spans="1:4">
      <c r="A14" s="236" t="s">
        <v>121</v>
      </c>
      <c r="B14" s="236"/>
      <c r="C14" s="235" t="s">
        <v>127</v>
      </c>
      <c r="D14" s="132"/>
    </row>
    <row r="15" s="1" customFormat="1" ht="22.5" customHeight="1" spans="1:4">
      <c r="A15" s="236"/>
      <c r="B15" s="236"/>
      <c r="C15" s="235" t="s">
        <v>128</v>
      </c>
      <c r="D15" s="132">
        <v>4843146.3</v>
      </c>
    </row>
    <row r="16" s="1" customFormat="1" ht="22.5" customHeight="1" spans="1:4">
      <c r="A16" s="236"/>
      <c r="B16" s="233"/>
      <c r="C16" s="235" t="s">
        <v>129</v>
      </c>
      <c r="D16" s="132">
        <v>3861085.53</v>
      </c>
    </row>
    <row r="17" s="1" customFormat="1" ht="22.5" customHeight="1" spans="1:4">
      <c r="A17" s="238"/>
      <c r="B17" s="239"/>
      <c r="C17" s="235" t="s">
        <v>130</v>
      </c>
      <c r="D17" s="132"/>
    </row>
    <row r="18" s="1" customFormat="1" ht="22.5" customHeight="1" spans="1:4">
      <c r="A18" s="238"/>
      <c r="B18" s="239"/>
      <c r="C18" s="235" t="s">
        <v>131</v>
      </c>
      <c r="D18" s="132"/>
    </row>
    <row r="19" s="1" customFormat="1" ht="22.5" customHeight="1" spans="1:4">
      <c r="A19" s="171"/>
      <c r="B19" s="171"/>
      <c r="C19" s="235" t="s">
        <v>132</v>
      </c>
      <c r="D19" s="132"/>
    </row>
    <row r="20" s="1" customFormat="1" ht="22.5" customHeight="1" spans="1:4">
      <c r="A20" s="171"/>
      <c r="B20" s="171"/>
      <c r="C20" s="235" t="s">
        <v>133</v>
      </c>
      <c r="D20" s="132"/>
    </row>
    <row r="21" s="1" customFormat="1" ht="22.5" customHeight="1" spans="1:4">
      <c r="A21" s="171"/>
      <c r="B21" s="171"/>
      <c r="C21" s="235" t="s">
        <v>134</v>
      </c>
      <c r="D21" s="132"/>
    </row>
    <row r="22" s="1" customFormat="1" ht="22.5" customHeight="1" spans="1:4">
      <c r="A22" s="171"/>
      <c r="B22" s="171"/>
      <c r="C22" s="235" t="s">
        <v>135</v>
      </c>
      <c r="D22" s="132"/>
    </row>
    <row r="23" s="1" customFormat="1" ht="22.5" customHeight="1" spans="1:4">
      <c r="A23" s="171"/>
      <c r="B23" s="171"/>
      <c r="C23" s="235" t="s">
        <v>136</v>
      </c>
      <c r="D23" s="132"/>
    </row>
    <row r="24" s="1" customFormat="1" ht="22.5" customHeight="1" spans="1:4">
      <c r="A24" s="171"/>
      <c r="B24" s="171"/>
      <c r="C24" s="235" t="s">
        <v>137</v>
      </c>
      <c r="D24" s="132"/>
    </row>
    <row r="25" s="1" customFormat="1" ht="22.5" customHeight="1" spans="1:4">
      <c r="A25" s="171"/>
      <c r="B25" s="171"/>
      <c r="C25" s="235" t="s">
        <v>138</v>
      </c>
      <c r="D25" s="132"/>
    </row>
    <row r="26" s="1" customFormat="1" ht="22.5" customHeight="1" spans="1:4">
      <c r="A26" s="171"/>
      <c r="B26" s="171"/>
      <c r="C26" s="235" t="s">
        <v>139</v>
      </c>
      <c r="D26" s="132">
        <v>3729027.89</v>
      </c>
    </row>
    <row r="27" s="1" customFormat="1" ht="22.5" customHeight="1" spans="1:4">
      <c r="A27" s="171"/>
      <c r="B27" s="171"/>
      <c r="C27" s="235" t="s">
        <v>140</v>
      </c>
      <c r="D27" s="132"/>
    </row>
    <row r="28" s="1" customFormat="1" ht="22.5" customHeight="1" spans="1:4">
      <c r="A28" s="171"/>
      <c r="B28" s="171"/>
      <c r="C28" s="235" t="s">
        <v>141</v>
      </c>
      <c r="D28" s="132"/>
    </row>
    <row r="29" s="1" customFormat="1" ht="22.5" customHeight="1" spans="1:4">
      <c r="A29" s="171"/>
      <c r="B29" s="171"/>
      <c r="C29" s="235" t="s">
        <v>142</v>
      </c>
      <c r="D29" s="132"/>
    </row>
    <row r="30" s="1" customFormat="1" ht="22.5" customHeight="1" spans="1:4">
      <c r="A30" s="171"/>
      <c r="B30" s="171"/>
      <c r="C30" s="235" t="s">
        <v>143</v>
      </c>
      <c r="D30" s="132"/>
    </row>
    <row r="31" s="1" customFormat="1" ht="22.5" customHeight="1" spans="1:4">
      <c r="A31" s="240"/>
      <c r="B31" s="239"/>
      <c r="C31" s="235" t="s">
        <v>144</v>
      </c>
      <c r="D31" s="132"/>
    </row>
    <row r="32" s="1" customFormat="1" ht="22.5" customHeight="1" spans="1:4">
      <c r="A32" s="240"/>
      <c r="B32" s="239"/>
      <c r="C32" s="235" t="s">
        <v>145</v>
      </c>
      <c r="D32" s="132"/>
    </row>
    <row r="33" s="1" customFormat="1" ht="22.5" customHeight="1" spans="1:4">
      <c r="A33" s="240"/>
      <c r="B33" s="239">
        <v>46598720.17</v>
      </c>
      <c r="C33" s="235" t="s">
        <v>146</v>
      </c>
      <c r="D33" s="132"/>
    </row>
    <row r="34" s="1" customFormat="1" ht="22.5" customHeight="1" spans="1:4">
      <c r="A34" s="240"/>
      <c r="B34" s="239"/>
      <c r="C34" s="238" t="s">
        <v>147</v>
      </c>
      <c r="D34" s="239"/>
    </row>
    <row r="35" s="1" customFormat="1" ht="22.5" customHeight="1" spans="1:4">
      <c r="A35" s="241" t="s">
        <v>148</v>
      </c>
      <c r="B35" s="242">
        <v>46598720.17</v>
      </c>
      <c r="C35" s="240" t="s">
        <v>52</v>
      </c>
      <c r="D35" s="242">
        <v>46598720.17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workbookViewId="0">
      <pane ySplit="1" topLeftCell="A2" activePane="bottomLeft" state="frozen"/>
      <selection/>
      <selection pane="bottomLeft" activeCell="F32" sqref="F32"/>
    </sheetView>
  </sheetViews>
  <sheetFormatPr defaultColWidth="10.7083333333333" defaultRowHeight="14.25" customHeight="1" outlineLevelCol="6"/>
  <cols>
    <col min="1" max="1" width="23.575" style="1" customWidth="1"/>
    <col min="2" max="2" width="51.2833333333333" style="1" customWidth="1"/>
    <col min="3" max="3" width="28.2833333333333" style="1" customWidth="1"/>
    <col min="4" max="4" width="23.85" style="1" customWidth="1"/>
    <col min="5" max="7" width="28.2833333333333" style="1" customWidth="1"/>
    <col min="8" max="16384" width="10.7083333333333" style="1"/>
  </cols>
  <sheetData>
    <row r="1" s="1" customFormat="1" customHeight="1" spans="4:7">
      <c r="D1" s="173"/>
      <c r="E1" s="1"/>
      <c r="F1" s="218"/>
      <c r="G1" s="58" t="s">
        <v>149</v>
      </c>
    </row>
    <row r="2" s="1" customFormat="1" ht="39" customHeight="1" spans="1:7">
      <c r="A2" s="5" t="s">
        <v>150</v>
      </c>
      <c r="B2" s="149"/>
      <c r="C2" s="149"/>
      <c r="D2" s="149"/>
      <c r="E2" s="149"/>
      <c r="F2" s="149"/>
      <c r="G2" s="149"/>
    </row>
    <row r="3" s="1" customFormat="1" ht="18" customHeight="1" spans="1:7">
      <c r="A3" s="7" t="str">
        <f>"单位名称："&amp;"香格里拉市红旗小学"</f>
        <v>单位名称：香格里拉市红旗小学</v>
      </c>
      <c r="B3" s="219"/>
      <c r="C3" s="205"/>
      <c r="D3" s="205"/>
      <c r="E3" s="205"/>
      <c r="F3" s="145"/>
      <c r="G3" s="142" t="s">
        <v>2</v>
      </c>
    </row>
    <row r="4" s="1" customFormat="1" ht="20.25" customHeight="1" spans="1:7">
      <c r="A4" s="220" t="s">
        <v>151</v>
      </c>
      <c r="B4" s="221"/>
      <c r="C4" s="150" t="s">
        <v>57</v>
      </c>
      <c r="D4" s="192" t="s">
        <v>77</v>
      </c>
      <c r="E4" s="14"/>
      <c r="F4" s="15"/>
      <c r="G4" s="183" t="s">
        <v>78</v>
      </c>
    </row>
    <row r="5" s="1" customFormat="1" ht="20.25" customHeight="1" spans="1:7">
      <c r="A5" s="222" t="s">
        <v>75</v>
      </c>
      <c r="B5" s="222" t="s">
        <v>76</v>
      </c>
      <c r="C5" s="135"/>
      <c r="D5" s="223" t="s">
        <v>59</v>
      </c>
      <c r="E5" s="223" t="s">
        <v>152</v>
      </c>
      <c r="F5" s="223" t="s">
        <v>153</v>
      </c>
      <c r="G5" s="136"/>
    </row>
    <row r="6" s="1" customFormat="1" ht="19.5" customHeight="1" spans="1:7">
      <c r="A6" s="222" t="s">
        <v>154</v>
      </c>
      <c r="B6" s="222" t="s">
        <v>155</v>
      </c>
      <c r="C6" s="222" t="s">
        <v>156</v>
      </c>
      <c r="D6" s="223">
        <v>4</v>
      </c>
      <c r="E6" s="224" t="s">
        <v>157</v>
      </c>
      <c r="F6" s="224" t="s">
        <v>158</v>
      </c>
      <c r="G6" s="222" t="s">
        <v>159</v>
      </c>
    </row>
    <row r="7" s="1" customFormat="1" ht="22.5" customHeight="1" spans="1:7">
      <c r="A7" s="168" t="s">
        <v>86</v>
      </c>
      <c r="B7" s="168" t="s">
        <v>87</v>
      </c>
      <c r="C7" s="225">
        <v>34165460.45</v>
      </c>
      <c r="D7" s="225">
        <v>34138815.65</v>
      </c>
      <c r="E7" s="225">
        <v>33260819.76</v>
      </c>
      <c r="F7" s="225">
        <v>877995.89</v>
      </c>
      <c r="G7" s="225">
        <v>26644.8</v>
      </c>
    </row>
    <row r="8" s="1" customFormat="1" ht="22.5" customHeight="1" spans="1:7">
      <c r="A8" s="226" t="s">
        <v>88</v>
      </c>
      <c r="B8" s="226" t="s">
        <v>160</v>
      </c>
      <c r="C8" s="225">
        <v>34165340.45</v>
      </c>
      <c r="D8" s="225">
        <v>34138815.65</v>
      </c>
      <c r="E8" s="225">
        <v>33260819.76</v>
      </c>
      <c r="F8" s="225">
        <v>877995.89</v>
      </c>
      <c r="G8" s="225">
        <v>26524.8</v>
      </c>
    </row>
    <row r="9" s="1" customFormat="1" ht="22.5" customHeight="1" spans="1:7">
      <c r="A9" s="227" t="s">
        <v>89</v>
      </c>
      <c r="B9" s="227" t="s">
        <v>161</v>
      </c>
      <c r="C9" s="225">
        <v>34165340.45</v>
      </c>
      <c r="D9" s="225">
        <v>34138815.65</v>
      </c>
      <c r="E9" s="225">
        <v>33260819.76</v>
      </c>
      <c r="F9" s="225">
        <v>877995.89</v>
      </c>
      <c r="G9" s="225">
        <v>26524.8</v>
      </c>
    </row>
    <row r="10" s="1" customFormat="1" ht="22.5" customHeight="1" spans="1:7">
      <c r="A10" s="226" t="s">
        <v>90</v>
      </c>
      <c r="B10" s="226" t="s">
        <v>162</v>
      </c>
      <c r="C10" s="225">
        <v>120</v>
      </c>
      <c r="D10" s="225"/>
      <c r="E10" s="225"/>
      <c r="F10" s="225"/>
      <c r="G10" s="225">
        <v>120</v>
      </c>
    </row>
    <row r="11" s="1" customFormat="1" ht="22.5" customHeight="1" spans="1:7">
      <c r="A11" s="227" t="s">
        <v>91</v>
      </c>
      <c r="B11" s="227" t="s">
        <v>163</v>
      </c>
      <c r="C11" s="225">
        <v>120</v>
      </c>
      <c r="D11" s="225"/>
      <c r="E11" s="225"/>
      <c r="F11" s="225"/>
      <c r="G11" s="225">
        <v>120</v>
      </c>
    </row>
    <row r="12" s="1" customFormat="1" ht="22.5" customHeight="1" spans="1:7">
      <c r="A12" s="168" t="s">
        <v>92</v>
      </c>
      <c r="B12" s="168" t="s">
        <v>93</v>
      </c>
      <c r="C12" s="225">
        <v>4843146.3</v>
      </c>
      <c r="D12" s="225">
        <v>4843146.3</v>
      </c>
      <c r="E12" s="225">
        <v>4809846.3</v>
      </c>
      <c r="F12" s="225">
        <v>33300</v>
      </c>
      <c r="G12" s="225"/>
    </row>
    <row r="13" s="1" customFormat="1" ht="22.5" customHeight="1" spans="1:7">
      <c r="A13" s="226" t="s">
        <v>94</v>
      </c>
      <c r="B13" s="226" t="s">
        <v>164</v>
      </c>
      <c r="C13" s="225">
        <v>4834830.3</v>
      </c>
      <c r="D13" s="225">
        <v>4834830.3</v>
      </c>
      <c r="E13" s="225">
        <v>4801530.3</v>
      </c>
      <c r="F13" s="225">
        <v>33300</v>
      </c>
      <c r="G13" s="225"/>
    </row>
    <row r="14" s="1" customFormat="1" ht="22.5" customHeight="1" spans="1:7">
      <c r="A14" s="227" t="s">
        <v>95</v>
      </c>
      <c r="B14" s="227" t="s">
        <v>165</v>
      </c>
      <c r="C14" s="225">
        <v>4801530.3</v>
      </c>
      <c r="D14" s="225">
        <v>4801530.3</v>
      </c>
      <c r="E14" s="225">
        <v>4801530.3</v>
      </c>
      <c r="F14" s="225"/>
      <c r="G14" s="225"/>
    </row>
    <row r="15" s="1" customFormat="1" ht="22.5" customHeight="1" spans="1:7">
      <c r="A15" s="227" t="s">
        <v>97</v>
      </c>
      <c r="B15" s="227" t="s">
        <v>166</v>
      </c>
      <c r="C15" s="225">
        <v>33300</v>
      </c>
      <c r="D15" s="225">
        <v>33300</v>
      </c>
      <c r="E15" s="225"/>
      <c r="F15" s="225">
        <v>33300</v>
      </c>
      <c r="G15" s="225"/>
    </row>
    <row r="16" s="1" customFormat="1" ht="22.5" customHeight="1" spans="1:7">
      <c r="A16" s="226" t="s">
        <v>98</v>
      </c>
      <c r="B16" s="226" t="s">
        <v>167</v>
      </c>
      <c r="C16" s="225">
        <v>8316</v>
      </c>
      <c r="D16" s="225">
        <v>8316</v>
      </c>
      <c r="E16" s="225">
        <v>8316</v>
      </c>
      <c r="F16" s="225"/>
      <c r="G16" s="225"/>
    </row>
    <row r="17" s="1" customFormat="1" ht="22.5" customHeight="1" spans="1:7">
      <c r="A17" s="227" t="s">
        <v>99</v>
      </c>
      <c r="B17" s="227" t="s">
        <v>168</v>
      </c>
      <c r="C17" s="225">
        <v>8316</v>
      </c>
      <c r="D17" s="225">
        <v>8316</v>
      </c>
      <c r="E17" s="225">
        <v>8316</v>
      </c>
      <c r="F17" s="225"/>
      <c r="G17" s="225"/>
    </row>
    <row r="18" s="1" customFormat="1" ht="22.5" customHeight="1" spans="1:7">
      <c r="A18" s="168" t="s">
        <v>100</v>
      </c>
      <c r="B18" s="168" t="s">
        <v>101</v>
      </c>
      <c r="C18" s="225">
        <v>3861085.53</v>
      </c>
      <c r="D18" s="225">
        <v>3861085.53</v>
      </c>
      <c r="E18" s="225">
        <v>3861085.53</v>
      </c>
      <c r="F18" s="225"/>
      <c r="G18" s="225"/>
    </row>
    <row r="19" s="1" customFormat="1" ht="22.5" customHeight="1" spans="1:7">
      <c r="A19" s="226" t="s">
        <v>102</v>
      </c>
      <c r="B19" s="226" t="s">
        <v>169</v>
      </c>
      <c r="C19" s="225">
        <v>3861085.53</v>
      </c>
      <c r="D19" s="225">
        <v>3861085.53</v>
      </c>
      <c r="E19" s="225">
        <v>3861085.53</v>
      </c>
      <c r="F19" s="225"/>
      <c r="G19" s="225"/>
    </row>
    <row r="20" s="1" customFormat="1" ht="22.5" customHeight="1" spans="1:7">
      <c r="A20" s="227" t="s">
        <v>104</v>
      </c>
      <c r="B20" s="227" t="s">
        <v>170</v>
      </c>
      <c r="C20" s="225">
        <v>2193768</v>
      </c>
      <c r="D20" s="225">
        <v>2193768</v>
      </c>
      <c r="E20" s="225">
        <v>2193768</v>
      </c>
      <c r="F20" s="225"/>
      <c r="G20" s="225"/>
    </row>
    <row r="21" s="1" customFormat="1" ht="22.5" customHeight="1" spans="1:7">
      <c r="A21" s="227" t="s">
        <v>105</v>
      </c>
      <c r="B21" s="227" t="s">
        <v>171</v>
      </c>
      <c r="C21" s="225">
        <v>1562608.29</v>
      </c>
      <c r="D21" s="225">
        <v>1562608.29</v>
      </c>
      <c r="E21" s="225">
        <v>1562608.29</v>
      </c>
      <c r="F21" s="225"/>
      <c r="G21" s="225"/>
    </row>
    <row r="22" s="1" customFormat="1" ht="22.5" customHeight="1" spans="1:7">
      <c r="A22" s="227" t="s">
        <v>106</v>
      </c>
      <c r="B22" s="227" t="s">
        <v>172</v>
      </c>
      <c r="C22" s="225">
        <v>104709.24</v>
      </c>
      <c r="D22" s="225">
        <v>104709.24</v>
      </c>
      <c r="E22" s="225">
        <v>104709.24</v>
      </c>
      <c r="F22" s="225"/>
      <c r="G22" s="225"/>
    </row>
    <row r="23" s="1" customFormat="1" ht="22.5" customHeight="1" spans="1:7">
      <c r="A23" s="168" t="s">
        <v>107</v>
      </c>
      <c r="B23" s="168" t="s">
        <v>108</v>
      </c>
      <c r="C23" s="225">
        <v>3729027.89</v>
      </c>
      <c r="D23" s="225">
        <v>3729027.89</v>
      </c>
      <c r="E23" s="225">
        <v>3729027.89</v>
      </c>
      <c r="F23" s="225"/>
      <c r="G23" s="225"/>
    </row>
    <row r="24" s="1" customFormat="1" ht="22.5" customHeight="1" spans="1:7">
      <c r="A24" s="226" t="s">
        <v>109</v>
      </c>
      <c r="B24" s="226" t="s">
        <v>173</v>
      </c>
      <c r="C24" s="225">
        <v>3729027.89</v>
      </c>
      <c r="D24" s="225">
        <v>3729027.89</v>
      </c>
      <c r="E24" s="225">
        <v>3729027.89</v>
      </c>
      <c r="F24" s="225"/>
      <c r="G24" s="225"/>
    </row>
    <row r="25" s="1" customFormat="1" ht="22.5" customHeight="1" spans="1:7">
      <c r="A25" s="227" t="s">
        <v>110</v>
      </c>
      <c r="B25" s="227" t="s">
        <v>174</v>
      </c>
      <c r="C25" s="225">
        <v>3729027.89</v>
      </c>
      <c r="D25" s="225">
        <v>3729027.89</v>
      </c>
      <c r="E25" s="225">
        <v>3729027.89</v>
      </c>
      <c r="F25" s="225"/>
      <c r="G25" s="225"/>
    </row>
    <row r="26" s="1" customFormat="1" ht="22.5" customHeight="1" spans="1:7">
      <c r="A26" s="228" t="s">
        <v>111</v>
      </c>
      <c r="B26" s="229" t="s">
        <v>111</v>
      </c>
      <c r="C26" s="230">
        <v>46598720.17</v>
      </c>
      <c r="D26" s="225">
        <v>46572075.37</v>
      </c>
      <c r="E26" s="230">
        <v>45660779.48</v>
      </c>
      <c r="F26" s="230">
        <v>911295.89</v>
      </c>
      <c r="G26" s="230">
        <v>26644.8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pane ySplit="1" topLeftCell="A2" activePane="bottomLeft" state="frozen"/>
      <selection/>
      <selection pane="bottomLeft" activeCell="D13" sqref="D13"/>
    </sheetView>
  </sheetViews>
  <sheetFormatPr defaultColWidth="10.7083333333333" defaultRowHeight="14.25" customHeight="1" outlineLevelRow="6" outlineLevelCol="5"/>
  <cols>
    <col min="1" max="2" width="32" style="1" customWidth="1"/>
    <col min="3" max="6" width="30.1416666666667" style="1" customWidth="1"/>
    <col min="7" max="16384" width="10.7083333333333" style="1"/>
  </cols>
  <sheetData>
    <row r="1" s="1" customFormat="1" customHeight="1" spans="1:6">
      <c r="A1" s="200"/>
      <c r="B1" s="200"/>
      <c r="C1" s="120"/>
      <c r="D1" s="201"/>
      <c r="E1" s="1"/>
      <c r="F1" s="202" t="s">
        <v>175</v>
      </c>
    </row>
    <row r="2" s="1" customFormat="1" ht="36.75" customHeight="1" spans="1:6">
      <c r="A2" s="203" t="s">
        <v>176</v>
      </c>
      <c r="B2" s="204"/>
      <c r="C2" s="204"/>
      <c r="D2" s="204"/>
      <c r="E2" s="204"/>
      <c r="F2" s="204"/>
    </row>
    <row r="3" s="1" customFormat="1" ht="18.75" customHeight="1" spans="1:6">
      <c r="A3" s="7" t="str">
        <f>"单位名称："&amp;"香格里拉市红旗小学"</f>
        <v>单位名称：香格里拉市红旗小学</v>
      </c>
      <c r="B3" s="200"/>
      <c r="C3" s="120"/>
      <c r="D3" s="205"/>
      <c r="E3" s="1"/>
      <c r="F3" s="202" t="s">
        <v>177</v>
      </c>
    </row>
    <row r="4" s="1" customFormat="1" ht="19.5" customHeight="1" spans="1:6">
      <c r="A4" s="206" t="s">
        <v>178</v>
      </c>
      <c r="B4" s="207" t="s">
        <v>179</v>
      </c>
      <c r="C4" s="208" t="s">
        <v>180</v>
      </c>
      <c r="D4" s="209"/>
      <c r="E4" s="210"/>
      <c r="F4" s="207" t="s">
        <v>181</v>
      </c>
    </row>
    <row r="5" s="1" customFormat="1" ht="19.5" customHeight="1" spans="1:6">
      <c r="A5" s="211"/>
      <c r="B5" s="212"/>
      <c r="C5" s="213" t="s">
        <v>59</v>
      </c>
      <c r="D5" s="213" t="s">
        <v>182</v>
      </c>
      <c r="E5" s="213" t="s">
        <v>183</v>
      </c>
      <c r="F5" s="212"/>
    </row>
    <row r="6" s="1" customFormat="1" ht="18.75" customHeight="1" spans="1:6">
      <c r="A6" s="214">
        <v>1</v>
      </c>
      <c r="B6" s="214">
        <v>2</v>
      </c>
      <c r="C6" s="215">
        <v>3</v>
      </c>
      <c r="D6" s="214">
        <v>4</v>
      </c>
      <c r="E6" s="214">
        <v>5</v>
      </c>
      <c r="F6" s="214">
        <v>6</v>
      </c>
    </row>
    <row r="7" s="1" customFormat="1" ht="22.5" customHeight="1" spans="1:6">
      <c r="A7" s="216">
        <v>5000</v>
      </c>
      <c r="B7" s="216"/>
      <c r="C7" s="217">
        <v>5000</v>
      </c>
      <c r="D7" s="216"/>
      <c r="E7" s="216">
        <v>5000</v>
      </c>
      <c r="F7" s="216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45"/>
  <sheetViews>
    <sheetView showZeros="0" workbookViewId="0">
      <pane ySplit="1" topLeftCell="A24" activePane="bottomLeft" state="frozen"/>
      <selection/>
      <selection pane="bottomLeft" activeCell="A1" sqref="$A1:$XFD1048576"/>
    </sheetView>
  </sheetViews>
  <sheetFormatPr defaultColWidth="10.7083333333333" defaultRowHeight="14.25" customHeight="1"/>
  <cols>
    <col min="1" max="1" width="38.2833333333333" style="1" customWidth="1"/>
    <col min="2" max="2" width="29.7083333333333" style="1" customWidth="1"/>
    <col min="3" max="3" width="31" style="1" customWidth="1"/>
    <col min="4" max="4" width="11.85" style="1" customWidth="1"/>
    <col min="5" max="5" width="20.575" style="1" customWidth="1"/>
    <col min="6" max="6" width="12" style="1" customWidth="1"/>
    <col min="7" max="7" width="26.85" style="1" customWidth="1"/>
    <col min="8" max="22" width="23.1416666666667" style="1" customWidth="1"/>
    <col min="23" max="24" width="23.2833333333333" style="1" customWidth="1"/>
    <col min="25" max="16384" width="10.7083333333333" style="1"/>
  </cols>
  <sheetData>
    <row r="1" s="1" customFormat="1" ht="18.75" customHeight="1" spans="2:24">
      <c r="B1" s="188"/>
      <c r="C1" s="1"/>
      <c r="D1" s="189"/>
      <c r="E1" s="189"/>
      <c r="F1" s="189"/>
      <c r="G1" s="189"/>
      <c r="H1" s="97"/>
      <c r="I1" s="97"/>
      <c r="J1" s="3"/>
      <c r="K1" s="97"/>
      <c r="L1" s="97"/>
      <c r="M1" s="97"/>
      <c r="N1" s="97"/>
      <c r="O1" s="3"/>
      <c r="P1" s="3"/>
      <c r="Q1" s="3"/>
      <c r="R1" s="97"/>
      <c r="S1" s="1"/>
      <c r="T1" s="1"/>
      <c r="U1" s="1"/>
      <c r="V1" s="188"/>
      <c r="W1" s="1"/>
      <c r="X1" s="121" t="s">
        <v>184</v>
      </c>
    </row>
    <row r="2" s="1" customFormat="1" ht="39.75" customHeight="1" spans="1:24">
      <c r="A2" s="190" t="s">
        <v>185</v>
      </c>
      <c r="B2" s="99"/>
      <c r="C2" s="99"/>
      <c r="D2" s="99"/>
      <c r="E2" s="99"/>
      <c r="F2" s="99"/>
      <c r="G2" s="99"/>
      <c r="H2" s="99"/>
      <c r="I2" s="99"/>
      <c r="J2" s="6"/>
      <c r="K2" s="99"/>
      <c r="L2" s="99"/>
      <c r="M2" s="99"/>
      <c r="N2" s="99"/>
      <c r="O2" s="6"/>
      <c r="P2" s="6"/>
      <c r="Q2" s="6"/>
      <c r="R2" s="99"/>
      <c r="S2" s="99"/>
      <c r="T2" s="99"/>
      <c r="U2" s="99"/>
      <c r="V2" s="99"/>
      <c r="W2" s="99"/>
      <c r="X2" s="99"/>
    </row>
    <row r="3" s="1" customFormat="1" ht="18.75" customHeight="1" spans="1:24">
      <c r="A3" s="7" t="str">
        <f>"单位名称："&amp;"香格里拉市红旗小学"</f>
        <v>单位名称：香格里拉市红旗小学</v>
      </c>
      <c r="B3" s="191"/>
      <c r="C3" s="191"/>
      <c r="D3" s="191"/>
      <c r="E3" s="191"/>
      <c r="F3" s="191"/>
      <c r="G3" s="191"/>
      <c r="H3" s="102"/>
      <c r="I3" s="102"/>
      <c r="J3" s="9"/>
      <c r="K3" s="102"/>
      <c r="L3" s="102"/>
      <c r="M3" s="102"/>
      <c r="N3" s="102"/>
      <c r="O3" s="9"/>
      <c r="P3" s="9"/>
      <c r="Q3" s="9"/>
      <c r="R3" s="102"/>
      <c r="S3" s="1"/>
      <c r="T3" s="1"/>
      <c r="U3" s="1"/>
      <c r="V3" s="188"/>
      <c r="W3" s="1"/>
      <c r="X3" s="124" t="s">
        <v>177</v>
      </c>
    </row>
    <row r="4" s="1" customFormat="1" ht="18" customHeight="1" spans="1:24">
      <c r="A4" s="11" t="s">
        <v>186</v>
      </c>
      <c r="B4" s="11" t="s">
        <v>187</v>
      </c>
      <c r="C4" s="11" t="s">
        <v>188</v>
      </c>
      <c r="D4" s="11" t="s">
        <v>189</v>
      </c>
      <c r="E4" s="11" t="s">
        <v>190</v>
      </c>
      <c r="F4" s="11" t="s">
        <v>191</v>
      </c>
      <c r="G4" s="11" t="s">
        <v>192</v>
      </c>
      <c r="H4" s="192" t="s">
        <v>193</v>
      </c>
      <c r="I4" s="127" t="s">
        <v>193</v>
      </c>
      <c r="J4" s="14"/>
      <c r="K4" s="127"/>
      <c r="L4" s="127"/>
      <c r="M4" s="127"/>
      <c r="N4" s="127"/>
      <c r="O4" s="14"/>
      <c r="P4" s="14"/>
      <c r="Q4" s="14"/>
      <c r="R4" s="126" t="s">
        <v>63</v>
      </c>
      <c r="S4" s="127" t="s">
        <v>80</v>
      </c>
      <c r="T4" s="127"/>
      <c r="U4" s="127"/>
      <c r="V4" s="127"/>
      <c r="W4" s="127"/>
      <c r="X4" s="197"/>
    </row>
    <row r="5" s="1" customFormat="1" ht="18" customHeight="1" spans="1:24">
      <c r="A5" s="16"/>
      <c r="B5" s="186"/>
      <c r="C5" s="16"/>
      <c r="D5" s="16"/>
      <c r="E5" s="16"/>
      <c r="F5" s="16"/>
      <c r="G5" s="16"/>
      <c r="H5" s="150" t="s">
        <v>194</v>
      </c>
      <c r="I5" s="192" t="s">
        <v>60</v>
      </c>
      <c r="J5" s="14"/>
      <c r="K5" s="127"/>
      <c r="L5" s="127"/>
      <c r="M5" s="127"/>
      <c r="N5" s="197"/>
      <c r="O5" s="13" t="s">
        <v>195</v>
      </c>
      <c r="P5" s="14"/>
      <c r="Q5" s="15"/>
      <c r="R5" s="11" t="s">
        <v>63</v>
      </c>
      <c r="S5" s="192" t="s">
        <v>80</v>
      </c>
      <c r="T5" s="126" t="s">
        <v>66</v>
      </c>
      <c r="U5" s="127" t="s">
        <v>80</v>
      </c>
      <c r="V5" s="126" t="s">
        <v>68</v>
      </c>
      <c r="W5" s="126" t="s">
        <v>69</v>
      </c>
      <c r="X5" s="199" t="s">
        <v>70</v>
      </c>
    </row>
    <row r="6" s="1" customFormat="1" ht="18.75" customHeight="1" spans="1:24">
      <c r="A6" s="174"/>
      <c r="B6" s="174"/>
      <c r="C6" s="174"/>
      <c r="D6" s="174"/>
      <c r="E6" s="174"/>
      <c r="F6" s="174"/>
      <c r="G6" s="174"/>
      <c r="H6" s="174"/>
      <c r="I6" s="198" t="s">
        <v>196</v>
      </c>
      <c r="J6" s="199" t="s">
        <v>197</v>
      </c>
      <c r="K6" s="11" t="s">
        <v>198</v>
      </c>
      <c r="L6" s="11" t="s">
        <v>199</v>
      </c>
      <c r="M6" s="11" t="s">
        <v>200</v>
      </c>
      <c r="N6" s="11" t="s">
        <v>201</v>
      </c>
      <c r="O6" s="11" t="s">
        <v>60</v>
      </c>
      <c r="P6" s="11" t="s">
        <v>61</v>
      </c>
      <c r="Q6" s="11" t="s">
        <v>62</v>
      </c>
      <c r="R6" s="174"/>
      <c r="S6" s="11" t="s">
        <v>59</v>
      </c>
      <c r="T6" s="11" t="s">
        <v>66</v>
      </c>
      <c r="U6" s="11" t="s">
        <v>202</v>
      </c>
      <c r="V6" s="11" t="s">
        <v>68</v>
      </c>
      <c r="W6" s="11" t="s">
        <v>69</v>
      </c>
      <c r="X6" s="11" t="s">
        <v>70</v>
      </c>
    </row>
    <row r="7" s="1" customFormat="1" ht="37.5" customHeight="1" spans="1:24">
      <c r="A7" s="153"/>
      <c r="B7" s="153"/>
      <c r="C7" s="153"/>
      <c r="D7" s="153"/>
      <c r="E7" s="153"/>
      <c r="F7" s="153"/>
      <c r="G7" s="153"/>
      <c r="H7" s="153"/>
      <c r="I7" s="131" t="s">
        <v>59</v>
      </c>
      <c r="J7" s="131" t="s">
        <v>203</v>
      </c>
      <c r="K7" s="18" t="s">
        <v>197</v>
      </c>
      <c r="L7" s="18" t="s">
        <v>199</v>
      </c>
      <c r="M7" s="18" t="s">
        <v>200</v>
      </c>
      <c r="N7" s="18" t="s">
        <v>201</v>
      </c>
      <c r="O7" s="18" t="s">
        <v>199</v>
      </c>
      <c r="P7" s="18" t="s">
        <v>200</v>
      </c>
      <c r="Q7" s="18" t="s">
        <v>201</v>
      </c>
      <c r="R7" s="18" t="s">
        <v>63</v>
      </c>
      <c r="S7" s="18" t="s">
        <v>59</v>
      </c>
      <c r="T7" s="18" t="s">
        <v>66</v>
      </c>
      <c r="U7" s="18" t="s">
        <v>202</v>
      </c>
      <c r="V7" s="18" t="s">
        <v>68</v>
      </c>
      <c r="W7" s="18" t="s">
        <v>69</v>
      </c>
      <c r="X7" s="18" t="s">
        <v>70</v>
      </c>
    </row>
    <row r="8" s="1" customFormat="1" ht="19.5" customHeight="1" spans="1:24">
      <c r="A8" s="193">
        <v>1</v>
      </c>
      <c r="B8" s="193">
        <v>2</v>
      </c>
      <c r="C8" s="193">
        <v>3</v>
      </c>
      <c r="D8" s="193">
        <v>4</v>
      </c>
      <c r="E8" s="193">
        <v>5</v>
      </c>
      <c r="F8" s="193">
        <v>6</v>
      </c>
      <c r="G8" s="193">
        <v>7</v>
      </c>
      <c r="H8" s="193">
        <v>8</v>
      </c>
      <c r="I8" s="193">
        <v>9</v>
      </c>
      <c r="J8" s="193">
        <v>10</v>
      </c>
      <c r="K8" s="193">
        <v>11</v>
      </c>
      <c r="L8" s="193">
        <v>12</v>
      </c>
      <c r="M8" s="193">
        <v>13</v>
      </c>
      <c r="N8" s="193">
        <v>14</v>
      </c>
      <c r="O8" s="193">
        <v>15</v>
      </c>
      <c r="P8" s="193">
        <v>16</v>
      </c>
      <c r="Q8" s="193">
        <v>17</v>
      </c>
      <c r="R8" s="193">
        <v>18</v>
      </c>
      <c r="S8" s="193">
        <v>19</v>
      </c>
      <c r="T8" s="193">
        <v>20</v>
      </c>
      <c r="U8" s="193">
        <v>21</v>
      </c>
      <c r="V8" s="193">
        <v>22</v>
      </c>
      <c r="W8" s="193">
        <v>23</v>
      </c>
      <c r="X8" s="193">
        <v>24</v>
      </c>
    </row>
    <row r="9" s="1" customFormat="1" ht="22.5" customHeight="1" spans="1:24">
      <c r="A9" s="194" t="s">
        <v>72</v>
      </c>
      <c r="B9" s="194"/>
      <c r="C9" s="194"/>
      <c r="D9" s="194"/>
      <c r="E9" s="194"/>
      <c r="F9" s="194"/>
      <c r="G9" s="194"/>
      <c r="H9" s="132"/>
      <c r="I9" s="132"/>
      <c r="J9" s="132"/>
      <c r="K9" s="132"/>
      <c r="L9" s="70"/>
      <c r="M9" s="132"/>
      <c r="N9" s="70"/>
      <c r="O9" s="70"/>
      <c r="P9" s="70"/>
      <c r="Q9" s="70"/>
      <c r="R9" s="132"/>
      <c r="S9" s="132"/>
      <c r="T9" s="132"/>
      <c r="U9" s="132"/>
      <c r="V9" s="132"/>
      <c r="W9" s="132"/>
      <c r="X9" s="132"/>
    </row>
    <row r="10" s="1" customFormat="1" ht="22.5" customHeight="1" spans="1:24">
      <c r="A10" s="194" t="s">
        <v>72</v>
      </c>
      <c r="B10" s="194" t="s">
        <v>204</v>
      </c>
      <c r="C10" s="194" t="s">
        <v>205</v>
      </c>
      <c r="D10" s="194" t="s">
        <v>89</v>
      </c>
      <c r="E10" s="194" t="s">
        <v>161</v>
      </c>
      <c r="F10" s="194" t="s">
        <v>206</v>
      </c>
      <c r="G10" s="194" t="s">
        <v>207</v>
      </c>
      <c r="H10" s="132">
        <v>8680152</v>
      </c>
      <c r="I10" s="132">
        <v>8680152</v>
      </c>
      <c r="J10" s="132"/>
      <c r="K10" s="132"/>
      <c r="L10" s="70"/>
      <c r="M10" s="132">
        <v>8680152</v>
      </c>
      <c r="N10" s="70"/>
      <c r="O10" s="70"/>
      <c r="P10" s="70"/>
      <c r="Q10" s="70"/>
      <c r="R10" s="132"/>
      <c r="S10" s="132"/>
      <c r="T10" s="132"/>
      <c r="U10" s="132"/>
      <c r="V10" s="132"/>
      <c r="W10" s="132"/>
      <c r="X10" s="132"/>
    </row>
    <row r="11" s="1" customFormat="1" ht="22.5" customHeight="1" spans="1:24">
      <c r="A11" s="194" t="s">
        <v>72</v>
      </c>
      <c r="B11" s="194" t="s">
        <v>204</v>
      </c>
      <c r="C11" s="194" t="s">
        <v>205</v>
      </c>
      <c r="D11" s="194" t="s">
        <v>89</v>
      </c>
      <c r="E11" s="194" t="s">
        <v>161</v>
      </c>
      <c r="F11" s="194" t="s">
        <v>208</v>
      </c>
      <c r="G11" s="194" t="s">
        <v>209</v>
      </c>
      <c r="H11" s="132"/>
      <c r="I11" s="132"/>
      <c r="J11" s="132"/>
      <c r="K11" s="132"/>
      <c r="L11" s="25"/>
      <c r="M11" s="132"/>
      <c r="N11" s="25"/>
      <c r="O11" s="25"/>
      <c r="P11" s="25"/>
      <c r="Q11" s="25"/>
      <c r="R11" s="132"/>
      <c r="S11" s="132"/>
      <c r="T11" s="132"/>
      <c r="U11" s="132"/>
      <c r="V11" s="132"/>
      <c r="W11" s="132"/>
      <c r="X11" s="132"/>
    </row>
    <row r="12" s="1" customFormat="1" ht="22.5" customHeight="1" spans="1:24">
      <c r="A12" s="194" t="s">
        <v>72</v>
      </c>
      <c r="B12" s="194" t="s">
        <v>204</v>
      </c>
      <c r="C12" s="194" t="s">
        <v>205</v>
      </c>
      <c r="D12" s="194" t="s">
        <v>89</v>
      </c>
      <c r="E12" s="194" t="s">
        <v>161</v>
      </c>
      <c r="F12" s="194" t="s">
        <v>208</v>
      </c>
      <c r="G12" s="194" t="s">
        <v>209</v>
      </c>
      <c r="H12" s="132">
        <v>6747686.4</v>
      </c>
      <c r="I12" s="132">
        <v>6747686.4</v>
      </c>
      <c r="J12" s="132"/>
      <c r="K12" s="132"/>
      <c r="L12" s="25"/>
      <c r="M12" s="132">
        <v>6747686.4</v>
      </c>
      <c r="N12" s="25"/>
      <c r="O12" s="25"/>
      <c r="P12" s="25"/>
      <c r="Q12" s="25"/>
      <c r="R12" s="132"/>
      <c r="S12" s="132"/>
      <c r="T12" s="132"/>
      <c r="U12" s="132"/>
      <c r="V12" s="132"/>
      <c r="W12" s="132"/>
      <c r="X12" s="132"/>
    </row>
    <row r="13" s="1" customFormat="1" ht="22.5" customHeight="1" spans="1:24">
      <c r="A13" s="194" t="s">
        <v>72</v>
      </c>
      <c r="B13" s="194" t="s">
        <v>204</v>
      </c>
      <c r="C13" s="194" t="s">
        <v>205</v>
      </c>
      <c r="D13" s="194" t="s">
        <v>89</v>
      </c>
      <c r="E13" s="194" t="s">
        <v>161</v>
      </c>
      <c r="F13" s="194" t="s">
        <v>210</v>
      </c>
      <c r="G13" s="194" t="s">
        <v>211</v>
      </c>
      <c r="H13" s="132">
        <v>10523508</v>
      </c>
      <c r="I13" s="132">
        <v>10523508</v>
      </c>
      <c r="J13" s="132"/>
      <c r="K13" s="132"/>
      <c r="L13" s="25"/>
      <c r="M13" s="132">
        <v>10523508</v>
      </c>
      <c r="N13" s="25"/>
      <c r="O13" s="25"/>
      <c r="P13" s="25"/>
      <c r="Q13" s="25"/>
      <c r="R13" s="132"/>
      <c r="S13" s="132"/>
      <c r="T13" s="132"/>
      <c r="U13" s="132"/>
      <c r="V13" s="132"/>
      <c r="W13" s="132"/>
      <c r="X13" s="132"/>
    </row>
    <row r="14" s="1" customFormat="1" ht="22.5" customHeight="1" spans="1:24">
      <c r="A14" s="194" t="s">
        <v>72</v>
      </c>
      <c r="B14" s="194" t="s">
        <v>212</v>
      </c>
      <c r="C14" s="194" t="s">
        <v>213</v>
      </c>
      <c r="D14" s="194" t="s">
        <v>89</v>
      </c>
      <c r="E14" s="194" t="s">
        <v>161</v>
      </c>
      <c r="F14" s="194" t="s">
        <v>210</v>
      </c>
      <c r="G14" s="194" t="s">
        <v>211</v>
      </c>
      <c r="H14" s="132">
        <v>5011200</v>
      </c>
      <c r="I14" s="132">
        <v>5011200</v>
      </c>
      <c r="J14" s="132"/>
      <c r="K14" s="132"/>
      <c r="L14" s="25"/>
      <c r="M14" s="132">
        <v>5011200</v>
      </c>
      <c r="N14" s="25"/>
      <c r="O14" s="25"/>
      <c r="P14" s="25"/>
      <c r="Q14" s="25"/>
      <c r="R14" s="132"/>
      <c r="S14" s="132"/>
      <c r="T14" s="132"/>
      <c r="U14" s="132"/>
      <c r="V14" s="132"/>
      <c r="W14" s="132"/>
      <c r="X14" s="132"/>
    </row>
    <row r="15" s="1" customFormat="1" ht="22.5" customHeight="1" spans="1:24">
      <c r="A15" s="194" t="s">
        <v>72</v>
      </c>
      <c r="B15" s="194" t="s">
        <v>204</v>
      </c>
      <c r="C15" s="194" t="s">
        <v>205</v>
      </c>
      <c r="D15" s="194" t="s">
        <v>89</v>
      </c>
      <c r="E15" s="194" t="s">
        <v>161</v>
      </c>
      <c r="F15" s="194" t="s">
        <v>210</v>
      </c>
      <c r="G15" s="194" t="s">
        <v>211</v>
      </c>
      <c r="H15" s="132">
        <v>723346</v>
      </c>
      <c r="I15" s="132">
        <v>723346</v>
      </c>
      <c r="J15" s="132"/>
      <c r="K15" s="132"/>
      <c r="L15" s="25"/>
      <c r="M15" s="132">
        <v>723346</v>
      </c>
      <c r="N15" s="25"/>
      <c r="O15" s="25"/>
      <c r="P15" s="25"/>
      <c r="Q15" s="25"/>
      <c r="R15" s="132"/>
      <c r="S15" s="132"/>
      <c r="T15" s="132"/>
      <c r="U15" s="132"/>
      <c r="V15" s="132"/>
      <c r="W15" s="132"/>
      <c r="X15" s="132"/>
    </row>
    <row r="16" s="1" customFormat="1" ht="22.5" customHeight="1" spans="1:24">
      <c r="A16" s="194" t="s">
        <v>72</v>
      </c>
      <c r="B16" s="194" t="s">
        <v>214</v>
      </c>
      <c r="C16" s="194" t="s">
        <v>215</v>
      </c>
      <c r="D16" s="194" t="s">
        <v>95</v>
      </c>
      <c r="E16" s="194" t="s">
        <v>165</v>
      </c>
      <c r="F16" s="194" t="s">
        <v>216</v>
      </c>
      <c r="G16" s="194" t="s">
        <v>217</v>
      </c>
      <c r="H16" s="132">
        <v>4764326.46</v>
      </c>
      <c r="I16" s="132">
        <v>4764326.46</v>
      </c>
      <c r="J16" s="132"/>
      <c r="K16" s="132"/>
      <c r="L16" s="25"/>
      <c r="M16" s="132">
        <v>4764326.46</v>
      </c>
      <c r="N16" s="25"/>
      <c r="O16" s="25"/>
      <c r="P16" s="25"/>
      <c r="Q16" s="25"/>
      <c r="R16" s="132"/>
      <c r="S16" s="132"/>
      <c r="T16" s="132"/>
      <c r="U16" s="132"/>
      <c r="V16" s="132"/>
      <c r="W16" s="132"/>
      <c r="X16" s="132"/>
    </row>
    <row r="17" s="1" customFormat="1" ht="22.5" customHeight="1" spans="1:24">
      <c r="A17" s="194" t="s">
        <v>72</v>
      </c>
      <c r="B17" s="194" t="s">
        <v>214</v>
      </c>
      <c r="C17" s="194" t="s">
        <v>215</v>
      </c>
      <c r="D17" s="194" t="s">
        <v>96</v>
      </c>
      <c r="E17" s="194" t="s">
        <v>218</v>
      </c>
      <c r="F17" s="194" t="s">
        <v>219</v>
      </c>
      <c r="G17" s="194" t="s">
        <v>220</v>
      </c>
      <c r="H17" s="132"/>
      <c r="I17" s="132"/>
      <c r="J17" s="132"/>
      <c r="K17" s="132"/>
      <c r="L17" s="25"/>
      <c r="M17" s="132"/>
      <c r="N17" s="25"/>
      <c r="O17" s="25"/>
      <c r="P17" s="25"/>
      <c r="Q17" s="25"/>
      <c r="R17" s="132"/>
      <c r="S17" s="132"/>
      <c r="T17" s="132"/>
      <c r="U17" s="132"/>
      <c r="V17" s="132"/>
      <c r="W17" s="132"/>
      <c r="X17" s="132"/>
    </row>
    <row r="18" s="1" customFormat="1" ht="22.5" customHeight="1" spans="1:24">
      <c r="A18" s="194" t="s">
        <v>72</v>
      </c>
      <c r="B18" s="194" t="s">
        <v>214</v>
      </c>
      <c r="C18" s="194" t="s">
        <v>215</v>
      </c>
      <c r="D18" s="194" t="s">
        <v>103</v>
      </c>
      <c r="E18" s="194" t="s">
        <v>221</v>
      </c>
      <c r="F18" s="194" t="s">
        <v>222</v>
      </c>
      <c r="G18" s="194" t="s">
        <v>223</v>
      </c>
      <c r="H18" s="132"/>
      <c r="I18" s="132"/>
      <c r="J18" s="132"/>
      <c r="K18" s="132"/>
      <c r="L18" s="25"/>
      <c r="M18" s="132"/>
      <c r="N18" s="25"/>
      <c r="O18" s="25"/>
      <c r="P18" s="25"/>
      <c r="Q18" s="25"/>
      <c r="R18" s="132"/>
      <c r="S18" s="132"/>
      <c r="T18" s="132"/>
      <c r="U18" s="132"/>
      <c r="V18" s="132"/>
      <c r="W18" s="132"/>
      <c r="X18" s="132"/>
    </row>
    <row r="19" s="1" customFormat="1" ht="22.5" customHeight="1" spans="1:24">
      <c r="A19" s="194" t="s">
        <v>72</v>
      </c>
      <c r="B19" s="194" t="s">
        <v>214</v>
      </c>
      <c r="C19" s="194" t="s">
        <v>215</v>
      </c>
      <c r="D19" s="194" t="s">
        <v>104</v>
      </c>
      <c r="E19" s="194" t="s">
        <v>170</v>
      </c>
      <c r="F19" s="194" t="s">
        <v>222</v>
      </c>
      <c r="G19" s="194" t="s">
        <v>223</v>
      </c>
      <c r="H19" s="132">
        <v>2179041.48</v>
      </c>
      <c r="I19" s="132">
        <v>2179041.48</v>
      </c>
      <c r="J19" s="132"/>
      <c r="K19" s="132"/>
      <c r="L19" s="25"/>
      <c r="M19" s="132">
        <v>2179041.48</v>
      </c>
      <c r="N19" s="25"/>
      <c r="O19" s="25"/>
      <c r="P19" s="25"/>
      <c r="Q19" s="25"/>
      <c r="R19" s="132"/>
      <c r="S19" s="132"/>
      <c r="T19" s="132"/>
      <c r="U19" s="132"/>
      <c r="V19" s="132"/>
      <c r="W19" s="132"/>
      <c r="X19" s="132"/>
    </row>
    <row r="20" s="1" customFormat="1" ht="22.5" customHeight="1" spans="1:24">
      <c r="A20" s="194" t="s">
        <v>72</v>
      </c>
      <c r="B20" s="194" t="s">
        <v>214</v>
      </c>
      <c r="C20" s="194" t="s">
        <v>215</v>
      </c>
      <c r="D20" s="194" t="s">
        <v>105</v>
      </c>
      <c r="E20" s="194" t="s">
        <v>171</v>
      </c>
      <c r="F20" s="194" t="s">
        <v>224</v>
      </c>
      <c r="G20" s="194" t="s">
        <v>225</v>
      </c>
      <c r="H20" s="132">
        <v>1162155.46</v>
      </c>
      <c r="I20" s="132">
        <v>1162155.46</v>
      </c>
      <c r="J20" s="132"/>
      <c r="K20" s="132"/>
      <c r="L20" s="25"/>
      <c r="M20" s="132">
        <v>1162155.46</v>
      </c>
      <c r="N20" s="25"/>
      <c r="O20" s="25"/>
      <c r="P20" s="25"/>
      <c r="Q20" s="25"/>
      <c r="R20" s="132"/>
      <c r="S20" s="132"/>
      <c r="T20" s="132"/>
      <c r="U20" s="132"/>
      <c r="V20" s="132"/>
      <c r="W20" s="132"/>
      <c r="X20" s="132"/>
    </row>
    <row r="21" s="1" customFormat="1" ht="22.5" customHeight="1" spans="1:24">
      <c r="A21" s="194" t="s">
        <v>72</v>
      </c>
      <c r="B21" s="194" t="s">
        <v>214</v>
      </c>
      <c r="C21" s="194" t="s">
        <v>215</v>
      </c>
      <c r="D21" s="194" t="s">
        <v>105</v>
      </c>
      <c r="E21" s="194" t="s">
        <v>171</v>
      </c>
      <c r="F21" s="194" t="s">
        <v>224</v>
      </c>
      <c r="G21" s="194" t="s">
        <v>225</v>
      </c>
      <c r="H21" s="132">
        <v>400452.83</v>
      </c>
      <c r="I21" s="132">
        <v>400452.83</v>
      </c>
      <c r="J21" s="132"/>
      <c r="K21" s="132"/>
      <c r="L21" s="25"/>
      <c r="M21" s="132">
        <v>400452.83</v>
      </c>
      <c r="N21" s="25"/>
      <c r="O21" s="25"/>
      <c r="P21" s="25"/>
      <c r="Q21" s="25"/>
      <c r="R21" s="132"/>
      <c r="S21" s="132"/>
      <c r="T21" s="132"/>
      <c r="U21" s="132"/>
      <c r="V21" s="132"/>
      <c r="W21" s="132"/>
      <c r="X21" s="132"/>
    </row>
    <row r="22" s="1" customFormat="1" ht="22.5" customHeight="1" spans="1:24">
      <c r="A22" s="194" t="s">
        <v>72</v>
      </c>
      <c r="B22" s="194" t="s">
        <v>214</v>
      </c>
      <c r="C22" s="194" t="s">
        <v>215</v>
      </c>
      <c r="D22" s="194" t="s">
        <v>106</v>
      </c>
      <c r="E22" s="194" t="s">
        <v>172</v>
      </c>
      <c r="F22" s="194" t="s">
        <v>226</v>
      </c>
      <c r="G22" s="194" t="s">
        <v>227</v>
      </c>
      <c r="H22" s="132">
        <v>59554.08</v>
      </c>
      <c r="I22" s="132">
        <v>59554.08</v>
      </c>
      <c r="J22" s="132"/>
      <c r="K22" s="132"/>
      <c r="L22" s="25"/>
      <c r="M22" s="132">
        <v>59554.08</v>
      </c>
      <c r="N22" s="25"/>
      <c r="O22" s="25"/>
      <c r="P22" s="25"/>
      <c r="Q22" s="25"/>
      <c r="R22" s="132"/>
      <c r="S22" s="132"/>
      <c r="T22" s="132"/>
      <c r="U22" s="132"/>
      <c r="V22" s="132"/>
      <c r="W22" s="132"/>
      <c r="X22" s="132"/>
    </row>
    <row r="23" s="1" customFormat="1" ht="22.5" customHeight="1" spans="1:24">
      <c r="A23" s="194" t="s">
        <v>72</v>
      </c>
      <c r="B23" s="194" t="s">
        <v>214</v>
      </c>
      <c r="C23" s="194" t="s">
        <v>215</v>
      </c>
      <c r="D23" s="194" t="s">
        <v>89</v>
      </c>
      <c r="E23" s="194" t="s">
        <v>161</v>
      </c>
      <c r="F23" s="194" t="s">
        <v>226</v>
      </c>
      <c r="G23" s="194" t="s">
        <v>227</v>
      </c>
      <c r="H23" s="132">
        <v>203377.2</v>
      </c>
      <c r="I23" s="132">
        <v>203377.2</v>
      </c>
      <c r="J23" s="132"/>
      <c r="K23" s="132"/>
      <c r="L23" s="25"/>
      <c r="M23" s="132">
        <v>203377.2</v>
      </c>
      <c r="N23" s="25"/>
      <c r="O23" s="25"/>
      <c r="P23" s="25"/>
      <c r="Q23" s="25"/>
      <c r="R23" s="132"/>
      <c r="S23" s="132"/>
      <c r="T23" s="132"/>
      <c r="U23" s="132"/>
      <c r="V23" s="132"/>
      <c r="W23" s="132"/>
      <c r="X23" s="132"/>
    </row>
    <row r="24" s="1" customFormat="1" ht="22.5" customHeight="1" spans="1:24">
      <c r="A24" s="194" t="s">
        <v>72</v>
      </c>
      <c r="B24" s="194" t="s">
        <v>214</v>
      </c>
      <c r="C24" s="194" t="s">
        <v>215</v>
      </c>
      <c r="D24" s="194" t="s">
        <v>106</v>
      </c>
      <c r="E24" s="194" t="s">
        <v>172</v>
      </c>
      <c r="F24" s="194" t="s">
        <v>226</v>
      </c>
      <c r="G24" s="194" t="s">
        <v>227</v>
      </c>
      <c r="H24" s="132">
        <v>43884</v>
      </c>
      <c r="I24" s="132">
        <v>43884</v>
      </c>
      <c r="J24" s="132"/>
      <c r="K24" s="132"/>
      <c r="L24" s="25"/>
      <c r="M24" s="132">
        <v>43884</v>
      </c>
      <c r="N24" s="25"/>
      <c r="O24" s="25"/>
      <c r="P24" s="25"/>
      <c r="Q24" s="25"/>
      <c r="R24" s="132"/>
      <c r="S24" s="132"/>
      <c r="T24" s="132"/>
      <c r="U24" s="132"/>
      <c r="V24" s="132"/>
      <c r="W24" s="132"/>
      <c r="X24" s="132"/>
    </row>
    <row r="25" s="1" customFormat="1" ht="22.5" customHeight="1" spans="1:24">
      <c r="A25" s="194" t="s">
        <v>72</v>
      </c>
      <c r="B25" s="194" t="s">
        <v>214</v>
      </c>
      <c r="C25" s="194" t="s">
        <v>215</v>
      </c>
      <c r="D25" s="194" t="s">
        <v>106</v>
      </c>
      <c r="E25" s="194" t="s">
        <v>172</v>
      </c>
      <c r="F25" s="194" t="s">
        <v>226</v>
      </c>
      <c r="G25" s="194" t="s">
        <v>227</v>
      </c>
      <c r="H25" s="132"/>
      <c r="I25" s="132"/>
      <c r="J25" s="132"/>
      <c r="K25" s="132"/>
      <c r="L25" s="25"/>
      <c r="M25" s="132"/>
      <c r="N25" s="25"/>
      <c r="O25" s="25"/>
      <c r="P25" s="25"/>
      <c r="Q25" s="25"/>
      <c r="R25" s="132"/>
      <c r="S25" s="132"/>
      <c r="T25" s="132"/>
      <c r="U25" s="132"/>
      <c r="V25" s="132"/>
      <c r="W25" s="132"/>
      <c r="X25" s="132"/>
    </row>
    <row r="26" s="1" customFormat="1" ht="22.5" customHeight="1" spans="1:24">
      <c r="A26" s="194" t="s">
        <v>72</v>
      </c>
      <c r="B26" s="194" t="s">
        <v>214</v>
      </c>
      <c r="C26" s="194" t="s">
        <v>215</v>
      </c>
      <c r="D26" s="194" t="s">
        <v>106</v>
      </c>
      <c r="E26" s="194" t="s">
        <v>172</v>
      </c>
      <c r="F26" s="194" t="s">
        <v>226</v>
      </c>
      <c r="G26" s="194" t="s">
        <v>227</v>
      </c>
      <c r="H26" s="132"/>
      <c r="I26" s="132"/>
      <c r="J26" s="132"/>
      <c r="K26" s="132"/>
      <c r="L26" s="25"/>
      <c r="M26" s="132"/>
      <c r="N26" s="25"/>
      <c r="O26" s="25"/>
      <c r="P26" s="25"/>
      <c r="Q26" s="25"/>
      <c r="R26" s="132"/>
      <c r="S26" s="132"/>
      <c r="T26" s="132"/>
      <c r="U26" s="132"/>
      <c r="V26" s="132"/>
      <c r="W26" s="132"/>
      <c r="X26" s="132"/>
    </row>
    <row r="27" s="1" customFormat="1" ht="22.5" customHeight="1" spans="1:24">
      <c r="A27" s="194" t="s">
        <v>72</v>
      </c>
      <c r="B27" s="194" t="s">
        <v>228</v>
      </c>
      <c r="C27" s="194" t="s">
        <v>174</v>
      </c>
      <c r="D27" s="194" t="s">
        <v>110</v>
      </c>
      <c r="E27" s="194" t="s">
        <v>174</v>
      </c>
      <c r="F27" s="194" t="s">
        <v>229</v>
      </c>
      <c r="G27" s="194" t="s">
        <v>174</v>
      </c>
      <c r="H27" s="132">
        <v>3729027.89</v>
      </c>
      <c r="I27" s="132">
        <v>3729027.89</v>
      </c>
      <c r="J27" s="132"/>
      <c r="K27" s="132"/>
      <c r="L27" s="25"/>
      <c r="M27" s="132">
        <v>3729027.89</v>
      </c>
      <c r="N27" s="25"/>
      <c r="O27" s="25"/>
      <c r="P27" s="25"/>
      <c r="Q27" s="25"/>
      <c r="R27" s="132"/>
      <c r="S27" s="132"/>
      <c r="T27" s="132"/>
      <c r="U27" s="132"/>
      <c r="V27" s="132"/>
      <c r="W27" s="132"/>
      <c r="X27" s="132"/>
    </row>
    <row r="28" s="1" customFormat="1" ht="22.5" customHeight="1" spans="1:24">
      <c r="A28" s="194" t="s">
        <v>72</v>
      </c>
      <c r="B28" s="194" t="s">
        <v>230</v>
      </c>
      <c r="C28" s="194" t="s">
        <v>231</v>
      </c>
      <c r="D28" s="194" t="s">
        <v>89</v>
      </c>
      <c r="E28" s="194" t="s">
        <v>161</v>
      </c>
      <c r="F28" s="194" t="s">
        <v>232</v>
      </c>
      <c r="G28" s="194" t="s">
        <v>233</v>
      </c>
      <c r="H28" s="132">
        <v>137990</v>
      </c>
      <c r="I28" s="132">
        <v>137990</v>
      </c>
      <c r="J28" s="132"/>
      <c r="K28" s="132"/>
      <c r="L28" s="25"/>
      <c r="M28" s="132">
        <v>137990</v>
      </c>
      <c r="N28" s="25"/>
      <c r="O28" s="25"/>
      <c r="P28" s="25"/>
      <c r="Q28" s="25"/>
      <c r="R28" s="132"/>
      <c r="S28" s="132"/>
      <c r="T28" s="132"/>
      <c r="U28" s="132"/>
      <c r="V28" s="132"/>
      <c r="W28" s="132"/>
      <c r="X28" s="132"/>
    </row>
    <row r="29" s="1" customFormat="1" ht="22.5" customHeight="1" spans="1:24">
      <c r="A29" s="194" t="s">
        <v>72</v>
      </c>
      <c r="B29" s="194" t="s">
        <v>230</v>
      </c>
      <c r="C29" s="194" t="s">
        <v>231</v>
      </c>
      <c r="D29" s="194" t="s">
        <v>89</v>
      </c>
      <c r="E29" s="194" t="s">
        <v>161</v>
      </c>
      <c r="F29" s="194" t="s">
        <v>234</v>
      </c>
      <c r="G29" s="194" t="s">
        <v>235</v>
      </c>
      <c r="H29" s="132">
        <v>20000</v>
      </c>
      <c r="I29" s="132">
        <v>20000</v>
      </c>
      <c r="J29" s="132"/>
      <c r="K29" s="132"/>
      <c r="L29" s="25"/>
      <c r="M29" s="132">
        <v>20000</v>
      </c>
      <c r="N29" s="25"/>
      <c r="O29" s="25"/>
      <c r="P29" s="25"/>
      <c r="Q29" s="25"/>
      <c r="R29" s="132"/>
      <c r="S29" s="132"/>
      <c r="T29" s="132"/>
      <c r="U29" s="132"/>
      <c r="V29" s="132"/>
      <c r="W29" s="132"/>
      <c r="X29" s="132"/>
    </row>
    <row r="30" s="1" customFormat="1" ht="22.5" customHeight="1" spans="1:24">
      <c r="A30" s="194" t="s">
        <v>72</v>
      </c>
      <c r="B30" s="194" t="s">
        <v>230</v>
      </c>
      <c r="C30" s="194" t="s">
        <v>231</v>
      </c>
      <c r="D30" s="194" t="s">
        <v>89</v>
      </c>
      <c r="E30" s="194" t="s">
        <v>161</v>
      </c>
      <c r="F30" s="194" t="s">
        <v>236</v>
      </c>
      <c r="G30" s="194" t="s">
        <v>237</v>
      </c>
      <c r="H30" s="132">
        <v>20000</v>
      </c>
      <c r="I30" s="132">
        <v>20000</v>
      </c>
      <c r="J30" s="132"/>
      <c r="K30" s="132"/>
      <c r="L30" s="25"/>
      <c r="M30" s="132">
        <v>20000</v>
      </c>
      <c r="N30" s="25"/>
      <c r="O30" s="25"/>
      <c r="P30" s="25"/>
      <c r="Q30" s="25"/>
      <c r="R30" s="132"/>
      <c r="S30" s="132"/>
      <c r="T30" s="132"/>
      <c r="U30" s="132"/>
      <c r="V30" s="132"/>
      <c r="W30" s="132"/>
      <c r="X30" s="132"/>
    </row>
    <row r="31" s="1" customFormat="1" ht="22.5" customHeight="1" spans="1:24">
      <c r="A31" s="194" t="s">
        <v>72</v>
      </c>
      <c r="B31" s="194" t="s">
        <v>238</v>
      </c>
      <c r="C31" s="194" t="s">
        <v>239</v>
      </c>
      <c r="D31" s="194" t="s">
        <v>89</v>
      </c>
      <c r="E31" s="194" t="s">
        <v>161</v>
      </c>
      <c r="F31" s="194" t="s">
        <v>240</v>
      </c>
      <c r="G31" s="194" t="s">
        <v>241</v>
      </c>
      <c r="H31" s="132">
        <v>5000</v>
      </c>
      <c r="I31" s="132">
        <v>5000</v>
      </c>
      <c r="J31" s="132"/>
      <c r="K31" s="132"/>
      <c r="L31" s="25"/>
      <c r="M31" s="132">
        <v>5000</v>
      </c>
      <c r="N31" s="25"/>
      <c r="O31" s="25"/>
      <c r="P31" s="25"/>
      <c r="Q31" s="25"/>
      <c r="R31" s="132"/>
      <c r="S31" s="132"/>
      <c r="T31" s="132"/>
      <c r="U31" s="132"/>
      <c r="V31" s="132"/>
      <c r="W31" s="132"/>
      <c r="X31" s="132"/>
    </row>
    <row r="32" s="1" customFormat="1" ht="22.5" customHeight="1" spans="1:24">
      <c r="A32" s="194" t="s">
        <v>72</v>
      </c>
      <c r="B32" s="194" t="s">
        <v>230</v>
      </c>
      <c r="C32" s="194" t="s">
        <v>231</v>
      </c>
      <c r="D32" s="194" t="s">
        <v>89</v>
      </c>
      <c r="E32" s="194" t="s">
        <v>161</v>
      </c>
      <c r="F32" s="194" t="s">
        <v>242</v>
      </c>
      <c r="G32" s="194" t="s">
        <v>243</v>
      </c>
      <c r="H32" s="132">
        <v>30000</v>
      </c>
      <c r="I32" s="132">
        <v>30000</v>
      </c>
      <c r="J32" s="132"/>
      <c r="K32" s="132"/>
      <c r="L32" s="25"/>
      <c r="M32" s="132">
        <v>30000</v>
      </c>
      <c r="N32" s="25"/>
      <c r="O32" s="25"/>
      <c r="P32" s="25"/>
      <c r="Q32" s="25"/>
      <c r="R32" s="132"/>
      <c r="S32" s="132"/>
      <c r="T32" s="132"/>
      <c r="U32" s="132"/>
      <c r="V32" s="132"/>
      <c r="W32" s="132"/>
      <c r="X32" s="132"/>
    </row>
    <row r="33" s="1" customFormat="1" ht="22.5" customHeight="1" spans="1:24">
      <c r="A33" s="194" t="s">
        <v>72</v>
      </c>
      <c r="B33" s="194">
        <v>46598720.17</v>
      </c>
      <c r="C33" s="194" t="s">
        <v>244</v>
      </c>
      <c r="D33" s="194" t="s">
        <v>89</v>
      </c>
      <c r="E33" s="194" t="s">
        <v>161</v>
      </c>
      <c r="F33" s="194" t="s">
        <v>232</v>
      </c>
      <c r="G33" s="194" t="s">
        <v>233</v>
      </c>
      <c r="H33" s="132">
        <v>4000</v>
      </c>
      <c r="I33" s="132">
        <v>4000</v>
      </c>
      <c r="J33" s="132"/>
      <c r="K33" s="132"/>
      <c r="L33" s="25"/>
      <c r="M33" s="132">
        <v>4000</v>
      </c>
      <c r="N33" s="25"/>
      <c r="O33" s="25"/>
      <c r="P33" s="25"/>
      <c r="Q33" s="25"/>
      <c r="R33" s="132"/>
      <c r="S33" s="132"/>
      <c r="T33" s="132"/>
      <c r="U33" s="132"/>
      <c r="V33" s="132"/>
      <c r="W33" s="132"/>
      <c r="X33" s="132"/>
    </row>
    <row r="34" s="1" customFormat="1" ht="22.5" customHeight="1" spans="1:24">
      <c r="A34" s="194" t="s">
        <v>72</v>
      </c>
      <c r="B34" s="194" t="s">
        <v>245</v>
      </c>
      <c r="C34" s="194" t="s">
        <v>246</v>
      </c>
      <c r="D34" s="194" t="s">
        <v>89</v>
      </c>
      <c r="E34" s="194" t="s">
        <v>161</v>
      </c>
      <c r="F34" s="194" t="s">
        <v>247</v>
      </c>
      <c r="G34" s="194" t="s">
        <v>246</v>
      </c>
      <c r="H34" s="132">
        <v>404805.89</v>
      </c>
      <c r="I34" s="132">
        <v>404805.89</v>
      </c>
      <c r="J34" s="132"/>
      <c r="K34" s="132"/>
      <c r="L34" s="25"/>
      <c r="M34" s="132">
        <v>404805.89</v>
      </c>
      <c r="N34" s="25"/>
      <c r="O34" s="25"/>
      <c r="P34" s="25"/>
      <c r="Q34" s="25"/>
      <c r="R34" s="132"/>
      <c r="S34" s="132"/>
      <c r="T34" s="132"/>
      <c r="U34" s="132"/>
      <c r="V34" s="132"/>
      <c r="W34" s="132"/>
      <c r="X34" s="132"/>
    </row>
    <row r="35" s="1" customFormat="1" ht="22.5" customHeight="1" spans="1:24">
      <c r="A35" s="194" t="s">
        <v>72</v>
      </c>
      <c r="B35" s="194" t="s">
        <v>248</v>
      </c>
      <c r="C35" s="194" t="s">
        <v>249</v>
      </c>
      <c r="D35" s="194" t="s">
        <v>89</v>
      </c>
      <c r="E35" s="194" t="s">
        <v>161</v>
      </c>
      <c r="F35" s="194" t="s">
        <v>250</v>
      </c>
      <c r="G35" s="194" t="s">
        <v>251</v>
      </c>
      <c r="H35" s="132">
        <v>238500</v>
      </c>
      <c r="I35" s="132">
        <v>238500</v>
      </c>
      <c r="J35" s="132"/>
      <c r="K35" s="132"/>
      <c r="L35" s="25"/>
      <c r="M35" s="132">
        <v>238500</v>
      </c>
      <c r="N35" s="25"/>
      <c r="O35" s="25"/>
      <c r="P35" s="25"/>
      <c r="Q35" s="25"/>
      <c r="R35" s="132"/>
      <c r="S35" s="132"/>
      <c r="T35" s="132"/>
      <c r="U35" s="132"/>
      <c r="V35" s="132"/>
      <c r="W35" s="132"/>
      <c r="X35" s="132"/>
    </row>
    <row r="36" s="1" customFormat="1" ht="22.5" customHeight="1" spans="1:24">
      <c r="A36" s="194" t="s">
        <v>72</v>
      </c>
      <c r="B36" s="194" t="s">
        <v>230</v>
      </c>
      <c r="C36" s="194" t="s">
        <v>231</v>
      </c>
      <c r="D36" s="194" t="s">
        <v>89</v>
      </c>
      <c r="E36" s="194" t="s">
        <v>161</v>
      </c>
      <c r="F36" s="194" t="s">
        <v>250</v>
      </c>
      <c r="G36" s="194" t="s">
        <v>251</v>
      </c>
      <c r="H36" s="132">
        <v>17700</v>
      </c>
      <c r="I36" s="132">
        <v>17700</v>
      </c>
      <c r="J36" s="132"/>
      <c r="K36" s="132"/>
      <c r="L36" s="25"/>
      <c r="M36" s="132">
        <v>17700</v>
      </c>
      <c r="N36" s="25"/>
      <c r="O36" s="25"/>
      <c r="P36" s="25"/>
      <c r="Q36" s="25"/>
      <c r="R36" s="132"/>
      <c r="S36" s="132"/>
      <c r="T36" s="132"/>
      <c r="U36" s="132"/>
      <c r="V36" s="132"/>
      <c r="W36" s="132"/>
      <c r="X36" s="132"/>
    </row>
    <row r="37" s="1" customFormat="1" ht="22.5" customHeight="1" spans="1:24">
      <c r="A37" s="194" t="s">
        <v>72</v>
      </c>
      <c r="B37" s="194" t="s">
        <v>230</v>
      </c>
      <c r="C37" s="194" t="s">
        <v>231</v>
      </c>
      <c r="D37" s="194" t="s">
        <v>97</v>
      </c>
      <c r="E37" s="194" t="s">
        <v>166</v>
      </c>
      <c r="F37" s="194" t="s">
        <v>242</v>
      </c>
      <c r="G37" s="194" t="s">
        <v>243</v>
      </c>
      <c r="H37" s="132">
        <v>33300</v>
      </c>
      <c r="I37" s="132">
        <v>33300</v>
      </c>
      <c r="J37" s="132"/>
      <c r="K37" s="132"/>
      <c r="L37" s="25"/>
      <c r="M37" s="132">
        <v>33300</v>
      </c>
      <c r="N37" s="25"/>
      <c r="O37" s="25"/>
      <c r="P37" s="25"/>
      <c r="Q37" s="25"/>
      <c r="R37" s="132"/>
      <c r="S37" s="132"/>
      <c r="T37" s="132"/>
      <c r="U37" s="132"/>
      <c r="V37" s="132"/>
      <c r="W37" s="132"/>
      <c r="X37" s="132"/>
    </row>
    <row r="38" s="1" customFormat="1" ht="22.5" customHeight="1" spans="1:24">
      <c r="A38" s="194" t="s">
        <v>72</v>
      </c>
      <c r="B38" s="194" t="s">
        <v>252</v>
      </c>
      <c r="C38" s="194" t="s">
        <v>253</v>
      </c>
      <c r="D38" s="194" t="s">
        <v>99</v>
      </c>
      <c r="E38" s="194" t="s">
        <v>168</v>
      </c>
      <c r="F38" s="194" t="s">
        <v>254</v>
      </c>
      <c r="G38" s="194" t="s">
        <v>255</v>
      </c>
      <c r="H38" s="132">
        <v>8316</v>
      </c>
      <c r="I38" s="132">
        <v>8316</v>
      </c>
      <c r="J38" s="132"/>
      <c r="K38" s="132"/>
      <c r="L38" s="25"/>
      <c r="M38" s="132">
        <v>8316</v>
      </c>
      <c r="N38" s="25"/>
      <c r="O38" s="25"/>
      <c r="P38" s="25"/>
      <c r="Q38" s="25"/>
      <c r="R38" s="132"/>
      <c r="S38" s="132"/>
      <c r="T38" s="132"/>
      <c r="U38" s="132"/>
      <c r="V38" s="132"/>
      <c r="W38" s="132"/>
      <c r="X38" s="132"/>
    </row>
    <row r="39" s="1" customFormat="1" ht="22.5" customHeight="1" spans="1:24">
      <c r="A39" s="194" t="s">
        <v>72</v>
      </c>
      <c r="B39" s="194" t="s">
        <v>256</v>
      </c>
      <c r="C39" s="194" t="s">
        <v>257</v>
      </c>
      <c r="D39" s="194" t="s">
        <v>89</v>
      </c>
      <c r="E39" s="194" t="s">
        <v>161</v>
      </c>
      <c r="F39" s="194" t="s">
        <v>210</v>
      </c>
      <c r="G39" s="194" t="s">
        <v>211</v>
      </c>
      <c r="H39" s="132">
        <v>1298000</v>
      </c>
      <c r="I39" s="132">
        <v>1298000</v>
      </c>
      <c r="J39" s="132"/>
      <c r="K39" s="132"/>
      <c r="L39" s="25"/>
      <c r="M39" s="132">
        <v>1298000</v>
      </c>
      <c r="N39" s="25"/>
      <c r="O39" s="25"/>
      <c r="P39" s="25"/>
      <c r="Q39" s="25"/>
      <c r="R39" s="132"/>
      <c r="S39" s="132"/>
      <c r="T39" s="132"/>
      <c r="U39" s="132"/>
      <c r="V39" s="132"/>
      <c r="W39" s="132"/>
      <c r="X39" s="132"/>
    </row>
    <row r="40" s="1" customFormat="1" ht="22.5" customHeight="1" spans="1:24">
      <c r="A40" s="194" t="s">
        <v>72</v>
      </c>
      <c r="B40" s="194" t="s">
        <v>258</v>
      </c>
      <c r="C40" s="194" t="s">
        <v>259</v>
      </c>
      <c r="D40" s="194" t="s">
        <v>89</v>
      </c>
      <c r="E40" s="194" t="s">
        <v>161</v>
      </c>
      <c r="F40" s="194" t="s">
        <v>226</v>
      </c>
      <c r="G40" s="194" t="s">
        <v>227</v>
      </c>
      <c r="H40" s="132">
        <v>1550.16</v>
      </c>
      <c r="I40" s="132">
        <v>1550.16</v>
      </c>
      <c r="J40" s="132"/>
      <c r="K40" s="132"/>
      <c r="L40" s="25"/>
      <c r="M40" s="132">
        <v>1550.16</v>
      </c>
      <c r="N40" s="25"/>
      <c r="O40" s="25"/>
      <c r="P40" s="25"/>
      <c r="Q40" s="25"/>
      <c r="R40" s="132"/>
      <c r="S40" s="132"/>
      <c r="T40" s="132"/>
      <c r="U40" s="132"/>
      <c r="V40" s="132"/>
      <c r="W40" s="132"/>
      <c r="X40" s="132"/>
    </row>
    <row r="41" s="1" customFormat="1" ht="22.5" customHeight="1" spans="1:24">
      <c r="A41" s="194" t="s">
        <v>72</v>
      </c>
      <c r="B41" s="194" t="s">
        <v>258</v>
      </c>
      <c r="C41" s="194" t="s">
        <v>259</v>
      </c>
      <c r="D41" s="194" t="s">
        <v>95</v>
      </c>
      <c r="E41" s="194" t="s">
        <v>165</v>
      </c>
      <c r="F41" s="194" t="s">
        <v>216</v>
      </c>
      <c r="G41" s="194" t="s">
        <v>217</v>
      </c>
      <c r="H41" s="132">
        <v>37203.84</v>
      </c>
      <c r="I41" s="132">
        <v>37203.84</v>
      </c>
      <c r="J41" s="132"/>
      <c r="K41" s="132"/>
      <c r="L41" s="25"/>
      <c r="M41" s="132">
        <v>37203.84</v>
      </c>
      <c r="N41" s="25"/>
      <c r="O41" s="25"/>
      <c r="P41" s="25"/>
      <c r="Q41" s="25"/>
      <c r="R41" s="132"/>
      <c r="S41" s="132"/>
      <c r="T41" s="132"/>
      <c r="U41" s="132"/>
      <c r="V41" s="132"/>
      <c r="W41" s="132"/>
      <c r="X41" s="132"/>
    </row>
    <row r="42" s="1" customFormat="1" ht="22.5" customHeight="1" spans="1:24">
      <c r="A42" s="194" t="s">
        <v>72</v>
      </c>
      <c r="B42" s="194" t="s">
        <v>258</v>
      </c>
      <c r="C42" s="194" t="s">
        <v>259</v>
      </c>
      <c r="D42" s="194" t="s">
        <v>104</v>
      </c>
      <c r="E42" s="194" t="s">
        <v>170</v>
      </c>
      <c r="F42" s="194" t="s">
        <v>222</v>
      </c>
      <c r="G42" s="194" t="s">
        <v>223</v>
      </c>
      <c r="H42" s="132">
        <v>14726.52</v>
      </c>
      <c r="I42" s="132">
        <v>14726.52</v>
      </c>
      <c r="J42" s="132"/>
      <c r="K42" s="132"/>
      <c r="L42" s="25"/>
      <c r="M42" s="132">
        <v>14726.52</v>
      </c>
      <c r="N42" s="25"/>
      <c r="O42" s="25"/>
      <c r="P42" s="25"/>
      <c r="Q42" s="25"/>
      <c r="R42" s="132"/>
      <c r="S42" s="132"/>
      <c r="T42" s="132"/>
      <c r="U42" s="132"/>
      <c r="V42" s="132"/>
      <c r="W42" s="132"/>
      <c r="X42" s="132"/>
    </row>
    <row r="43" s="1" customFormat="1" ht="22.5" customHeight="1" spans="1:24">
      <c r="A43" s="194" t="s">
        <v>72</v>
      </c>
      <c r="B43" s="194" t="s">
        <v>258</v>
      </c>
      <c r="C43" s="194" t="s">
        <v>259</v>
      </c>
      <c r="D43" s="194" t="s">
        <v>106</v>
      </c>
      <c r="E43" s="194" t="s">
        <v>172</v>
      </c>
      <c r="F43" s="194" t="s">
        <v>226</v>
      </c>
      <c r="G43" s="194" t="s">
        <v>227</v>
      </c>
      <c r="H43" s="132">
        <v>1271.16</v>
      </c>
      <c r="I43" s="132">
        <v>1271.16</v>
      </c>
      <c r="J43" s="132"/>
      <c r="K43" s="132"/>
      <c r="L43" s="25"/>
      <c r="M43" s="132">
        <v>1271.16</v>
      </c>
      <c r="N43" s="25"/>
      <c r="O43" s="25"/>
      <c r="P43" s="25"/>
      <c r="Q43" s="25"/>
      <c r="R43" s="132"/>
      <c r="S43" s="132"/>
      <c r="T43" s="132"/>
      <c r="U43" s="132"/>
      <c r="V43" s="132"/>
      <c r="W43" s="132"/>
      <c r="X43" s="132"/>
    </row>
    <row r="44" s="1" customFormat="1" ht="22.5" customHeight="1" spans="1:24">
      <c r="A44" s="194" t="s">
        <v>72</v>
      </c>
      <c r="B44" s="194" t="s">
        <v>260</v>
      </c>
      <c r="C44" s="194" t="s">
        <v>261</v>
      </c>
      <c r="D44" s="194" t="s">
        <v>89</v>
      </c>
      <c r="E44" s="194" t="s">
        <v>161</v>
      </c>
      <c r="F44" s="194" t="s">
        <v>262</v>
      </c>
      <c r="G44" s="194" t="s">
        <v>263</v>
      </c>
      <c r="H44" s="132">
        <v>72000</v>
      </c>
      <c r="I44" s="132">
        <v>72000</v>
      </c>
      <c r="J44" s="132"/>
      <c r="K44" s="132"/>
      <c r="L44" s="25"/>
      <c r="M44" s="132">
        <v>72000</v>
      </c>
      <c r="N44" s="25"/>
      <c r="O44" s="25"/>
      <c r="P44" s="25"/>
      <c r="Q44" s="25"/>
      <c r="R44" s="132"/>
      <c r="S44" s="132"/>
      <c r="T44" s="132"/>
      <c r="U44" s="132"/>
      <c r="V44" s="132"/>
      <c r="W44" s="132"/>
      <c r="X44" s="132"/>
    </row>
    <row r="45" s="1" customFormat="1" ht="22.5" customHeight="1" spans="1:24">
      <c r="A45" s="178" t="s">
        <v>111</v>
      </c>
      <c r="B45" s="195"/>
      <c r="C45" s="195"/>
      <c r="D45" s="195"/>
      <c r="E45" s="195"/>
      <c r="F45" s="195"/>
      <c r="G45" s="196"/>
      <c r="H45" s="132">
        <v>46572075.37</v>
      </c>
      <c r="I45" s="132">
        <v>46572075.37</v>
      </c>
      <c r="J45" s="70"/>
      <c r="K45" s="132"/>
      <c r="L45" s="70"/>
      <c r="M45" s="132">
        <v>46572075.37</v>
      </c>
      <c r="N45" s="70"/>
      <c r="O45" s="70"/>
      <c r="P45" s="70"/>
      <c r="Q45" s="70"/>
      <c r="R45" s="132"/>
      <c r="S45" s="132"/>
      <c r="T45" s="132"/>
      <c r="U45" s="132"/>
      <c r="V45" s="132"/>
      <c r="W45" s="132"/>
      <c r="X45" s="132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5:G4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3"/>
  <sheetViews>
    <sheetView showZeros="0" workbookViewId="0">
      <pane ySplit="1" topLeftCell="A10" activePane="bottomLeft" state="frozen"/>
      <selection/>
      <selection pane="bottomLeft" activeCell="B33" sqref="B33"/>
    </sheetView>
  </sheetViews>
  <sheetFormatPr defaultColWidth="10.7083333333333" defaultRowHeight="14.25" customHeight="1"/>
  <cols>
    <col min="1" max="1" width="14.575" style="1" customWidth="1"/>
    <col min="2" max="2" width="15.7083333333333" style="1" customWidth="1"/>
    <col min="3" max="3" width="38.2833333333333" style="1" customWidth="1"/>
    <col min="4" max="4" width="27.85" style="1" customWidth="1"/>
    <col min="5" max="5" width="13" style="1" customWidth="1"/>
    <col min="6" max="6" width="20.7083333333333" style="1" customWidth="1"/>
    <col min="7" max="7" width="11.575" style="1" customWidth="1"/>
    <col min="8" max="8" width="20.7083333333333" style="1" customWidth="1"/>
    <col min="9" max="21" width="22.2833333333333" style="1" customWidth="1"/>
    <col min="22" max="23" width="22.575" style="1" customWidth="1"/>
    <col min="24" max="16384" width="10.7083333333333" style="1"/>
  </cols>
  <sheetData>
    <row r="1" s="1" customFormat="1" ht="13.5" customHeight="1" spans="2:23">
      <c r="B1" s="173"/>
      <c r="C1" s="1"/>
      <c r="D1" s="1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1"/>
      <c r="S1" s="1"/>
      <c r="T1" s="1"/>
      <c r="U1" s="173"/>
      <c r="V1" s="1"/>
      <c r="W1" s="58" t="s">
        <v>264</v>
      </c>
    </row>
    <row r="2" s="1" customFormat="1" ht="41.25" customHeight="1" spans="1:23">
      <c r="A2" s="5" t="s">
        <v>265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1" customFormat="1" ht="19.5" customHeight="1" spans="1:23">
      <c r="A3" s="7" t="str">
        <f>"单位名称："&amp;"香格里拉市红旗小学"</f>
        <v>单位名称：香格里拉市红旗小学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R3" s="1"/>
      <c r="S3" s="1"/>
      <c r="T3" s="1"/>
      <c r="U3" s="173"/>
      <c r="V3" s="1"/>
      <c r="W3" s="142" t="s">
        <v>177</v>
      </c>
    </row>
    <row r="4" s="1" customFormat="1" ht="21.75" customHeight="1" spans="1:23">
      <c r="A4" s="11" t="s">
        <v>266</v>
      </c>
      <c r="B4" s="12" t="s">
        <v>187</v>
      </c>
      <c r="C4" s="11" t="s">
        <v>188</v>
      </c>
      <c r="D4" s="11" t="s">
        <v>267</v>
      </c>
      <c r="E4" s="12" t="s">
        <v>189</v>
      </c>
      <c r="F4" s="12" t="s">
        <v>190</v>
      </c>
      <c r="G4" s="12" t="s">
        <v>268</v>
      </c>
      <c r="H4" s="12" t="s">
        <v>269</v>
      </c>
      <c r="I4" s="181" t="s">
        <v>57</v>
      </c>
      <c r="J4" s="13" t="s">
        <v>270</v>
      </c>
      <c r="K4" s="14"/>
      <c r="L4" s="14"/>
      <c r="M4" s="15"/>
      <c r="N4" s="13" t="s">
        <v>195</v>
      </c>
      <c r="O4" s="14"/>
      <c r="P4" s="15"/>
      <c r="Q4" s="12" t="s">
        <v>63</v>
      </c>
      <c r="R4" s="13" t="s">
        <v>80</v>
      </c>
      <c r="S4" s="14"/>
      <c r="T4" s="14"/>
      <c r="U4" s="14"/>
      <c r="V4" s="14"/>
      <c r="W4" s="15"/>
    </row>
    <row r="5" s="1" customFormat="1" ht="21.75" customHeight="1" spans="1:23">
      <c r="A5" s="16"/>
      <c r="B5" s="174"/>
      <c r="C5" s="16"/>
      <c r="D5" s="16"/>
      <c r="E5" s="17"/>
      <c r="F5" s="17"/>
      <c r="G5" s="17"/>
      <c r="H5" s="17"/>
      <c r="I5" s="174"/>
      <c r="J5" s="182" t="s">
        <v>60</v>
      </c>
      <c r="K5" s="183"/>
      <c r="L5" s="12" t="s">
        <v>61</v>
      </c>
      <c r="M5" s="12" t="s">
        <v>62</v>
      </c>
      <c r="N5" s="12" t="s">
        <v>60</v>
      </c>
      <c r="O5" s="12" t="s">
        <v>61</v>
      </c>
      <c r="P5" s="12" t="s">
        <v>62</v>
      </c>
      <c r="Q5" s="17"/>
      <c r="R5" s="12" t="s">
        <v>59</v>
      </c>
      <c r="S5" s="11" t="s">
        <v>66</v>
      </c>
      <c r="T5" s="11" t="s">
        <v>202</v>
      </c>
      <c r="U5" s="11" t="s">
        <v>68</v>
      </c>
      <c r="V5" s="11" t="s">
        <v>69</v>
      </c>
      <c r="W5" s="11" t="s">
        <v>70</v>
      </c>
    </row>
    <row r="6" s="1" customFormat="1" ht="21" customHeight="1" spans="1:23">
      <c r="A6" s="174"/>
      <c r="B6" s="174"/>
      <c r="C6" s="174"/>
      <c r="D6" s="174"/>
      <c r="E6" s="174"/>
      <c r="F6" s="174"/>
      <c r="G6" s="174"/>
      <c r="H6" s="174"/>
      <c r="I6" s="174"/>
      <c r="J6" s="184" t="s">
        <v>59</v>
      </c>
      <c r="K6" s="136"/>
      <c r="L6" s="174"/>
      <c r="M6" s="174"/>
      <c r="N6" s="174"/>
      <c r="O6" s="174"/>
      <c r="P6" s="174"/>
      <c r="Q6" s="174"/>
      <c r="R6" s="174"/>
      <c r="S6" s="186"/>
      <c r="T6" s="186"/>
      <c r="U6" s="186"/>
      <c r="V6" s="186"/>
      <c r="W6" s="186"/>
    </row>
    <row r="7" s="1" customFormat="1" ht="39.75" customHeight="1" spans="1:23">
      <c r="A7" s="18"/>
      <c r="B7" s="135"/>
      <c r="C7" s="18"/>
      <c r="D7" s="18"/>
      <c r="E7" s="19"/>
      <c r="F7" s="19"/>
      <c r="G7" s="19"/>
      <c r="H7" s="19"/>
      <c r="I7" s="135"/>
      <c r="J7" s="66" t="s">
        <v>59</v>
      </c>
      <c r="K7" s="66" t="s">
        <v>271</v>
      </c>
      <c r="L7" s="19"/>
      <c r="M7" s="19"/>
      <c r="N7" s="19"/>
      <c r="O7" s="19"/>
      <c r="P7" s="19"/>
      <c r="Q7" s="19"/>
      <c r="R7" s="19"/>
      <c r="S7" s="19"/>
      <c r="T7" s="19"/>
      <c r="U7" s="135"/>
      <c r="V7" s="19"/>
      <c r="W7" s="19"/>
    </row>
    <row r="8" s="1" customFormat="1" ht="19.5" customHeight="1" spans="1:23">
      <c r="A8" s="175">
        <v>1</v>
      </c>
      <c r="B8" s="175">
        <v>2</v>
      </c>
      <c r="C8" s="175">
        <v>3</v>
      </c>
      <c r="D8" s="175">
        <v>4</v>
      </c>
      <c r="E8" s="175">
        <v>5</v>
      </c>
      <c r="F8" s="175">
        <v>6</v>
      </c>
      <c r="G8" s="175">
        <v>7</v>
      </c>
      <c r="H8" s="175">
        <v>8</v>
      </c>
      <c r="I8" s="175">
        <v>9</v>
      </c>
      <c r="J8" s="175">
        <v>10</v>
      </c>
      <c r="K8" s="175">
        <v>11</v>
      </c>
      <c r="L8" s="175">
        <v>12</v>
      </c>
      <c r="M8" s="175">
        <v>13</v>
      </c>
      <c r="N8" s="175">
        <v>14</v>
      </c>
      <c r="O8" s="175">
        <v>15</v>
      </c>
      <c r="P8" s="175">
        <v>16</v>
      </c>
      <c r="Q8" s="175">
        <v>17</v>
      </c>
      <c r="R8" s="175">
        <v>18</v>
      </c>
      <c r="S8" s="175">
        <v>19</v>
      </c>
      <c r="T8" s="175">
        <v>20</v>
      </c>
      <c r="U8" s="175">
        <v>21</v>
      </c>
      <c r="V8" s="175">
        <v>22</v>
      </c>
      <c r="W8" s="175">
        <v>23</v>
      </c>
    </row>
    <row r="9" s="1" customFormat="1" ht="22.5" customHeight="1" spans="1:23">
      <c r="A9" s="176" t="s">
        <v>272</v>
      </c>
      <c r="B9" s="176"/>
      <c r="C9" s="176"/>
      <c r="D9" s="177"/>
      <c r="E9" s="177"/>
      <c r="F9" s="177"/>
      <c r="G9" s="177"/>
      <c r="H9" s="177"/>
      <c r="I9" s="24">
        <v>26524.8</v>
      </c>
      <c r="J9" s="24">
        <v>26524.8</v>
      </c>
      <c r="K9" s="24">
        <v>26524.8</v>
      </c>
      <c r="L9" s="24"/>
      <c r="M9" s="24"/>
      <c r="N9" s="70"/>
      <c r="O9" s="70"/>
      <c r="P9" s="74"/>
      <c r="Q9" s="24"/>
      <c r="R9" s="24"/>
      <c r="S9" s="24"/>
      <c r="T9" s="24"/>
      <c r="U9" s="132"/>
      <c r="V9" s="24"/>
      <c r="W9" s="24"/>
    </row>
    <row r="10" s="1" customFormat="1" ht="22.5" customHeight="1" spans="1:23">
      <c r="A10" s="177" t="s">
        <v>273</v>
      </c>
      <c r="B10" s="177" t="s">
        <v>274</v>
      </c>
      <c r="C10" s="22" t="s">
        <v>272</v>
      </c>
      <c r="D10" s="177" t="s">
        <v>72</v>
      </c>
      <c r="E10" s="177" t="s">
        <v>89</v>
      </c>
      <c r="F10" s="177" t="s">
        <v>161</v>
      </c>
      <c r="G10" s="177" t="s">
        <v>232</v>
      </c>
      <c r="H10" s="177" t="s">
        <v>233</v>
      </c>
      <c r="I10" s="24">
        <v>26524.8</v>
      </c>
      <c r="J10" s="24">
        <v>26524.8</v>
      </c>
      <c r="K10" s="24">
        <v>26524.8</v>
      </c>
      <c r="L10" s="24"/>
      <c r="M10" s="24"/>
      <c r="N10" s="70"/>
      <c r="O10" s="70"/>
      <c r="P10" s="74"/>
      <c r="Q10" s="24"/>
      <c r="R10" s="24"/>
      <c r="S10" s="24"/>
      <c r="T10" s="24"/>
      <c r="U10" s="132"/>
      <c r="V10" s="24"/>
      <c r="W10" s="24"/>
    </row>
    <row r="11" s="1" customFormat="1" ht="22.5" customHeight="1" spans="1:23">
      <c r="A11" s="176" t="s">
        <v>275</v>
      </c>
      <c r="B11" s="25"/>
      <c r="C11" s="25"/>
      <c r="D11" s="25"/>
      <c r="E11" s="25"/>
      <c r="F11" s="25"/>
      <c r="G11" s="25"/>
      <c r="H11" s="25"/>
      <c r="I11" s="24">
        <v>120</v>
      </c>
      <c r="J11" s="24">
        <v>120</v>
      </c>
      <c r="K11" s="24">
        <v>120</v>
      </c>
      <c r="L11" s="24"/>
      <c r="M11" s="24"/>
      <c r="N11" s="25"/>
      <c r="O11" s="25"/>
      <c r="P11" s="25"/>
      <c r="Q11" s="24"/>
      <c r="R11" s="24"/>
      <c r="S11" s="24"/>
      <c r="T11" s="24"/>
      <c r="U11" s="132"/>
      <c r="V11" s="24"/>
      <c r="W11" s="24"/>
    </row>
    <row r="12" s="1" customFormat="1" ht="22.5" customHeight="1" spans="1:23">
      <c r="A12" s="177" t="s">
        <v>273</v>
      </c>
      <c r="B12" s="177" t="s">
        <v>276</v>
      </c>
      <c r="C12" s="22" t="s">
        <v>275</v>
      </c>
      <c r="D12" s="177" t="s">
        <v>72</v>
      </c>
      <c r="E12" s="177" t="s">
        <v>91</v>
      </c>
      <c r="F12" s="177" t="s">
        <v>163</v>
      </c>
      <c r="G12" s="177" t="s">
        <v>232</v>
      </c>
      <c r="H12" s="177" t="s">
        <v>233</v>
      </c>
      <c r="I12" s="24">
        <v>120</v>
      </c>
      <c r="J12" s="24">
        <v>120</v>
      </c>
      <c r="K12" s="24">
        <v>120</v>
      </c>
      <c r="L12" s="24"/>
      <c r="M12" s="24"/>
      <c r="N12" s="25"/>
      <c r="O12" s="25"/>
      <c r="P12" s="25"/>
      <c r="Q12" s="24"/>
      <c r="R12" s="24"/>
      <c r="S12" s="24"/>
      <c r="T12" s="24"/>
      <c r="U12" s="132"/>
      <c r="V12" s="24"/>
      <c r="W12" s="24"/>
    </row>
    <row r="13" s="1" customFormat="1" ht="22.5" customHeight="1" spans="1:23">
      <c r="A13" s="178" t="s">
        <v>111</v>
      </c>
      <c r="B13" s="179"/>
      <c r="C13" s="179"/>
      <c r="D13" s="179"/>
      <c r="E13" s="179"/>
      <c r="F13" s="179"/>
      <c r="G13" s="179"/>
      <c r="H13" s="180"/>
      <c r="I13" s="24">
        <v>26644.8</v>
      </c>
      <c r="J13" s="24">
        <v>26644.8</v>
      </c>
      <c r="K13" s="185">
        <v>26644.8</v>
      </c>
      <c r="L13" s="24"/>
      <c r="M13" s="24"/>
      <c r="N13" s="74"/>
      <c r="O13" s="74"/>
      <c r="P13" s="74"/>
      <c r="Q13" s="24"/>
      <c r="R13" s="24"/>
      <c r="S13" s="24"/>
      <c r="T13" s="24"/>
      <c r="U13" s="187"/>
      <c r="V13" s="24"/>
      <c r="W13" s="24"/>
    </row>
  </sheetData>
  <mergeCells count="30">
    <mergeCell ref="A2:W2"/>
    <mergeCell ref="A3:H3"/>
    <mergeCell ref="J4:M4"/>
    <mergeCell ref="N4:P4"/>
    <mergeCell ref="R4:W4"/>
    <mergeCell ref="A9:C9"/>
    <mergeCell ref="A11:C11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27"/>
  <sheetViews>
    <sheetView showZeros="0" workbookViewId="0">
      <pane ySplit="1" topLeftCell="A2" activePane="bottomLeft" state="frozen"/>
      <selection/>
      <selection pane="bottomLeft" activeCell="B33" sqref="B33"/>
    </sheetView>
  </sheetViews>
  <sheetFormatPr defaultColWidth="10.7083333333333" defaultRowHeight="12" customHeight="1"/>
  <cols>
    <col min="1" max="1" width="40" style="1" customWidth="1"/>
    <col min="2" max="2" width="22.575" style="1" customWidth="1"/>
    <col min="3" max="3" width="56" style="1" customWidth="1"/>
    <col min="4" max="6" width="21.2833333333333" style="1" customWidth="1"/>
    <col min="7" max="7" width="14" style="1" customWidth="1"/>
    <col min="8" max="8" width="19.85" style="1" customWidth="1"/>
    <col min="9" max="10" width="14" style="1" customWidth="1"/>
    <col min="11" max="11" width="32.1416666666667" style="1" customWidth="1"/>
    <col min="12" max="16384" width="10.7083333333333" style="1"/>
  </cols>
  <sheetData>
    <row r="1" s="1" customFormat="1" ht="15" customHeight="1" spans="11:11">
      <c r="K1" s="122" t="s">
        <v>277</v>
      </c>
    </row>
    <row r="2" s="1" customFormat="1" ht="36.75" customHeight="1" spans="1:11">
      <c r="A2" s="5" t="s">
        <v>278</v>
      </c>
      <c r="B2" s="99"/>
      <c r="C2" s="6"/>
      <c r="D2" s="6"/>
      <c r="E2" s="6"/>
      <c r="F2" s="6"/>
      <c r="G2" s="99"/>
      <c r="H2" s="6"/>
      <c r="I2" s="99"/>
      <c r="J2" s="99"/>
      <c r="K2" s="6"/>
    </row>
    <row r="3" s="1" customFormat="1" ht="17.25" customHeight="1" spans="1:3">
      <c r="A3" s="163" t="str">
        <f>"单位名称："&amp;"香格里拉市红旗小学"</f>
        <v>单位名称：香格里拉市红旗小学</v>
      </c>
      <c r="B3" s="164"/>
      <c r="C3" s="165"/>
    </row>
    <row r="4" s="1" customFormat="1" ht="44.25" customHeight="1" spans="1:11">
      <c r="A4" s="66" t="s">
        <v>279</v>
      </c>
      <c r="B4" s="166" t="s">
        <v>187</v>
      </c>
      <c r="C4" s="66" t="s">
        <v>280</v>
      </c>
      <c r="D4" s="66" t="s">
        <v>281</v>
      </c>
      <c r="E4" s="66" t="s">
        <v>282</v>
      </c>
      <c r="F4" s="66" t="s">
        <v>283</v>
      </c>
      <c r="G4" s="166" t="s">
        <v>284</v>
      </c>
      <c r="H4" s="66" t="s">
        <v>285</v>
      </c>
      <c r="I4" s="166" t="s">
        <v>286</v>
      </c>
      <c r="J4" s="166" t="s">
        <v>287</v>
      </c>
      <c r="K4" s="66" t="s">
        <v>288</v>
      </c>
    </row>
    <row r="5" s="1" customFormat="1" ht="19.5" customHeight="1" spans="1:11">
      <c r="A5" s="167">
        <v>1</v>
      </c>
      <c r="B5" s="167">
        <v>2</v>
      </c>
      <c r="C5" s="167">
        <v>3</v>
      </c>
      <c r="D5" s="167">
        <v>4</v>
      </c>
      <c r="E5" s="167">
        <v>5</v>
      </c>
      <c r="F5" s="167">
        <v>6</v>
      </c>
      <c r="G5" s="167">
        <v>7</v>
      </c>
      <c r="H5" s="167">
        <v>8</v>
      </c>
      <c r="I5" s="167">
        <v>9</v>
      </c>
      <c r="J5" s="167">
        <v>10</v>
      </c>
      <c r="K5" s="167">
        <v>11</v>
      </c>
    </row>
    <row r="6" s="1" customFormat="1" ht="22.5" customHeight="1" spans="1:11">
      <c r="A6" s="168" t="s">
        <v>72</v>
      </c>
      <c r="B6" s="169"/>
      <c r="C6" s="169"/>
      <c r="D6" s="169"/>
      <c r="E6" s="169"/>
      <c r="F6" s="168"/>
      <c r="G6" s="169"/>
      <c r="H6" s="168"/>
      <c r="I6" s="169"/>
      <c r="J6" s="169"/>
      <c r="K6" s="168"/>
    </row>
    <row r="7" s="1" customFormat="1" ht="22.5" customHeight="1" spans="1:11">
      <c r="A7" s="168" t="str">
        <f>"   "&amp;"2025年城乡义务教育特殊教育公用经费县级补助资金"</f>
        <v>   2025年城乡义务教育特殊教育公用经费县级补助资金</v>
      </c>
      <c r="B7" s="23" t="s">
        <v>276</v>
      </c>
      <c r="C7" s="170" t="s">
        <v>289</v>
      </c>
      <c r="D7" s="171"/>
      <c r="E7" s="171"/>
      <c r="F7" s="171"/>
      <c r="G7" s="172"/>
      <c r="H7" s="171"/>
      <c r="I7" s="172"/>
      <c r="J7" s="172"/>
      <c r="K7" s="171"/>
    </row>
    <row r="8" s="1" customFormat="1" ht="22.5" customHeight="1" spans="1:11">
      <c r="A8" s="168"/>
      <c r="B8" s="23"/>
      <c r="C8" s="170"/>
      <c r="D8" s="171" t="s">
        <v>290</v>
      </c>
      <c r="E8" s="171" t="s">
        <v>291</v>
      </c>
      <c r="F8" s="171" t="s">
        <v>292</v>
      </c>
      <c r="G8" s="172" t="s">
        <v>293</v>
      </c>
      <c r="H8" s="171" t="s">
        <v>294</v>
      </c>
      <c r="I8" s="172" t="s">
        <v>295</v>
      </c>
      <c r="J8" s="172" t="s">
        <v>296</v>
      </c>
      <c r="K8" s="171" t="s">
        <v>297</v>
      </c>
    </row>
    <row r="9" s="1" customFormat="1" ht="22.5" customHeight="1" spans="1:11">
      <c r="A9" s="25"/>
      <c r="B9" s="25"/>
      <c r="C9" s="25"/>
      <c r="D9" s="171" t="s">
        <v>290</v>
      </c>
      <c r="E9" s="171" t="s">
        <v>291</v>
      </c>
      <c r="F9" s="171" t="s">
        <v>298</v>
      </c>
      <c r="G9" s="172" t="s">
        <v>299</v>
      </c>
      <c r="H9" s="171" t="s">
        <v>155</v>
      </c>
      <c r="I9" s="172" t="s">
        <v>300</v>
      </c>
      <c r="J9" s="172" t="s">
        <v>296</v>
      </c>
      <c r="K9" s="171" t="s">
        <v>301</v>
      </c>
    </row>
    <row r="10" s="1" customFormat="1" ht="22.5" customHeight="1" spans="1:11">
      <c r="A10" s="25"/>
      <c r="B10" s="25"/>
      <c r="C10" s="25"/>
      <c r="D10" s="171" t="s">
        <v>290</v>
      </c>
      <c r="E10" s="171" t="s">
        <v>302</v>
      </c>
      <c r="F10" s="171" t="s">
        <v>303</v>
      </c>
      <c r="G10" s="172" t="s">
        <v>293</v>
      </c>
      <c r="H10" s="171" t="s">
        <v>304</v>
      </c>
      <c r="I10" s="172" t="s">
        <v>305</v>
      </c>
      <c r="J10" s="172" t="s">
        <v>296</v>
      </c>
      <c r="K10" s="171" t="s">
        <v>306</v>
      </c>
    </row>
    <row r="11" s="1" customFormat="1" ht="22.5" customHeight="1" spans="1:11">
      <c r="A11" s="25"/>
      <c r="B11" s="25"/>
      <c r="C11" s="25"/>
      <c r="D11" s="171" t="s">
        <v>290</v>
      </c>
      <c r="E11" s="171" t="s">
        <v>302</v>
      </c>
      <c r="F11" s="171" t="s">
        <v>307</v>
      </c>
      <c r="G11" s="172" t="s">
        <v>293</v>
      </c>
      <c r="H11" s="171" t="s">
        <v>304</v>
      </c>
      <c r="I11" s="172" t="s">
        <v>305</v>
      </c>
      <c r="J11" s="172" t="s">
        <v>296</v>
      </c>
      <c r="K11" s="171" t="s">
        <v>308</v>
      </c>
    </row>
    <row r="12" s="1" customFormat="1" ht="22.5" customHeight="1" spans="1:11">
      <c r="A12" s="25"/>
      <c r="B12" s="25"/>
      <c r="C12" s="25"/>
      <c r="D12" s="171" t="s">
        <v>290</v>
      </c>
      <c r="E12" s="171" t="s">
        <v>309</v>
      </c>
      <c r="F12" s="171" t="s">
        <v>310</v>
      </c>
      <c r="G12" s="172" t="s">
        <v>293</v>
      </c>
      <c r="H12" s="171" t="s">
        <v>311</v>
      </c>
      <c r="I12" s="172" t="s">
        <v>312</v>
      </c>
      <c r="J12" s="172" t="s">
        <v>296</v>
      </c>
      <c r="K12" s="171" t="s">
        <v>313</v>
      </c>
    </row>
    <row r="13" s="1" customFormat="1" ht="22.5" customHeight="1" spans="1:11">
      <c r="A13" s="25"/>
      <c r="B13" s="25"/>
      <c r="C13" s="25"/>
      <c r="D13" s="171" t="s">
        <v>290</v>
      </c>
      <c r="E13" s="171" t="s">
        <v>314</v>
      </c>
      <c r="F13" s="171" t="s">
        <v>315</v>
      </c>
      <c r="G13" s="172" t="s">
        <v>316</v>
      </c>
      <c r="H13" s="171" t="s">
        <v>317</v>
      </c>
      <c r="I13" s="172" t="s">
        <v>318</v>
      </c>
      <c r="J13" s="172" t="s">
        <v>296</v>
      </c>
      <c r="K13" s="171" t="s">
        <v>319</v>
      </c>
    </row>
    <row r="14" s="1" customFormat="1" ht="22.5" customHeight="1" spans="1:11">
      <c r="A14" s="25"/>
      <c r="B14" s="25"/>
      <c r="C14" s="25"/>
      <c r="D14" s="171" t="s">
        <v>320</v>
      </c>
      <c r="E14" s="171" t="s">
        <v>321</v>
      </c>
      <c r="F14" s="171" t="s">
        <v>322</v>
      </c>
      <c r="G14" s="172" t="s">
        <v>299</v>
      </c>
      <c r="H14" s="171" t="s">
        <v>323</v>
      </c>
      <c r="I14" s="172" t="s">
        <v>305</v>
      </c>
      <c r="J14" s="172" t="s">
        <v>296</v>
      </c>
      <c r="K14" s="171" t="s">
        <v>324</v>
      </c>
    </row>
    <row r="15" s="1" customFormat="1" ht="22.5" customHeight="1" spans="1:11">
      <c r="A15" s="25"/>
      <c r="B15" s="25"/>
      <c r="C15" s="25"/>
      <c r="D15" s="171" t="s">
        <v>320</v>
      </c>
      <c r="E15" s="171" t="s">
        <v>321</v>
      </c>
      <c r="F15" s="171" t="s">
        <v>325</v>
      </c>
      <c r="G15" s="172" t="s">
        <v>293</v>
      </c>
      <c r="H15" s="171" t="s">
        <v>326</v>
      </c>
      <c r="I15" s="172" t="s">
        <v>312</v>
      </c>
      <c r="J15" s="172" t="s">
        <v>327</v>
      </c>
      <c r="K15" s="171" t="s">
        <v>328</v>
      </c>
    </row>
    <row r="16" s="1" customFormat="1" ht="22.5" customHeight="1" spans="1:11">
      <c r="A16" s="25"/>
      <c r="B16" s="25"/>
      <c r="C16" s="25"/>
      <c r="D16" s="171" t="s">
        <v>329</v>
      </c>
      <c r="E16" s="171" t="s">
        <v>330</v>
      </c>
      <c r="F16" s="171" t="s">
        <v>331</v>
      </c>
      <c r="G16" s="172" t="s">
        <v>299</v>
      </c>
      <c r="H16" s="171" t="s">
        <v>323</v>
      </c>
      <c r="I16" s="172" t="s">
        <v>305</v>
      </c>
      <c r="J16" s="172" t="s">
        <v>296</v>
      </c>
      <c r="K16" s="171" t="s">
        <v>332</v>
      </c>
    </row>
    <row r="17" s="1" customFormat="1" ht="22.5" customHeight="1" spans="1:11">
      <c r="A17" s="168" t="str">
        <f>"   "&amp;"2025年城乡义务教育普通公用经费县级补助资金"</f>
        <v>   2025年城乡义务教育普通公用经费县级补助资金</v>
      </c>
      <c r="B17" s="23" t="s">
        <v>274</v>
      </c>
      <c r="C17" s="170" t="s">
        <v>333</v>
      </c>
      <c r="D17" s="25"/>
      <c r="E17" s="25"/>
      <c r="F17" s="25"/>
      <c r="G17" s="25"/>
      <c r="H17" s="25"/>
      <c r="I17" s="25"/>
      <c r="J17" s="25"/>
      <c r="K17" s="25"/>
    </row>
    <row r="18" s="1" customFormat="1" ht="22.5" customHeight="1" spans="1:11">
      <c r="A18" s="25"/>
      <c r="B18" s="25"/>
      <c r="C18" s="25"/>
      <c r="D18" s="171" t="s">
        <v>290</v>
      </c>
      <c r="E18" s="171" t="s">
        <v>291</v>
      </c>
      <c r="F18" s="171" t="s">
        <v>334</v>
      </c>
      <c r="G18" s="172" t="s">
        <v>293</v>
      </c>
      <c r="H18" s="171" t="s">
        <v>335</v>
      </c>
      <c r="I18" s="172" t="s">
        <v>295</v>
      </c>
      <c r="J18" s="172" t="s">
        <v>296</v>
      </c>
      <c r="K18" s="171" t="s">
        <v>297</v>
      </c>
    </row>
    <row r="19" s="1" customFormat="1" ht="22.5" customHeight="1" spans="1:11">
      <c r="A19" s="25"/>
      <c r="B19" s="25"/>
      <c r="C19" s="25"/>
      <c r="D19" s="171" t="s">
        <v>290</v>
      </c>
      <c r="E19" s="171" t="s">
        <v>291</v>
      </c>
      <c r="F19" s="171" t="s">
        <v>298</v>
      </c>
      <c r="G19" s="172" t="s">
        <v>299</v>
      </c>
      <c r="H19" s="171" t="s">
        <v>155</v>
      </c>
      <c r="I19" s="172" t="s">
        <v>300</v>
      </c>
      <c r="J19" s="172" t="s">
        <v>296</v>
      </c>
      <c r="K19" s="171" t="s">
        <v>301</v>
      </c>
    </row>
    <row r="20" s="1" customFormat="1" ht="22.5" customHeight="1" spans="1:11">
      <c r="A20" s="25"/>
      <c r="B20" s="25"/>
      <c r="C20" s="25"/>
      <c r="D20" s="171" t="s">
        <v>290</v>
      </c>
      <c r="E20" s="171" t="s">
        <v>291</v>
      </c>
      <c r="F20" s="171" t="s">
        <v>336</v>
      </c>
      <c r="G20" s="172" t="s">
        <v>299</v>
      </c>
      <c r="H20" s="171" t="s">
        <v>337</v>
      </c>
      <c r="I20" s="172" t="s">
        <v>300</v>
      </c>
      <c r="J20" s="172" t="s">
        <v>296</v>
      </c>
      <c r="K20" s="171" t="s">
        <v>338</v>
      </c>
    </row>
    <row r="21" s="1" customFormat="1" ht="22.5" customHeight="1" spans="1:11">
      <c r="A21" s="25"/>
      <c r="B21" s="25"/>
      <c r="C21" s="25"/>
      <c r="D21" s="171" t="s">
        <v>290</v>
      </c>
      <c r="E21" s="171" t="s">
        <v>302</v>
      </c>
      <c r="F21" s="171" t="s">
        <v>339</v>
      </c>
      <c r="G21" s="172" t="s">
        <v>293</v>
      </c>
      <c r="H21" s="171" t="s">
        <v>340</v>
      </c>
      <c r="I21" s="172" t="s">
        <v>305</v>
      </c>
      <c r="J21" s="172" t="s">
        <v>296</v>
      </c>
      <c r="K21" s="171" t="s">
        <v>341</v>
      </c>
    </row>
    <row r="22" s="1" customFormat="1" ht="22.5" customHeight="1" spans="1:11">
      <c r="A22" s="25"/>
      <c r="B22" s="25"/>
      <c r="C22" s="25"/>
      <c r="D22" s="171" t="s">
        <v>290</v>
      </c>
      <c r="E22" s="171" t="s">
        <v>302</v>
      </c>
      <c r="F22" s="171" t="s">
        <v>342</v>
      </c>
      <c r="G22" s="172" t="s">
        <v>299</v>
      </c>
      <c r="H22" s="171" t="s">
        <v>304</v>
      </c>
      <c r="I22" s="172" t="s">
        <v>305</v>
      </c>
      <c r="J22" s="172" t="s">
        <v>296</v>
      </c>
      <c r="K22" s="171" t="s">
        <v>343</v>
      </c>
    </row>
    <row r="23" s="1" customFormat="1" ht="22.5" customHeight="1" spans="1:11">
      <c r="A23" s="25"/>
      <c r="B23" s="25"/>
      <c r="C23" s="25"/>
      <c r="D23" s="171" t="s">
        <v>290</v>
      </c>
      <c r="E23" s="171" t="s">
        <v>302</v>
      </c>
      <c r="F23" s="171" t="s">
        <v>344</v>
      </c>
      <c r="G23" s="172" t="s">
        <v>299</v>
      </c>
      <c r="H23" s="171" t="s">
        <v>304</v>
      </c>
      <c r="I23" s="172" t="s">
        <v>305</v>
      </c>
      <c r="J23" s="172" t="s">
        <v>296</v>
      </c>
      <c r="K23" s="171" t="s">
        <v>345</v>
      </c>
    </row>
    <row r="24" s="1" customFormat="1" ht="22.5" customHeight="1" spans="1:11">
      <c r="A24" s="25"/>
      <c r="B24" s="25"/>
      <c r="C24" s="25"/>
      <c r="D24" s="171" t="s">
        <v>290</v>
      </c>
      <c r="E24" s="171" t="s">
        <v>309</v>
      </c>
      <c r="F24" s="171" t="s">
        <v>346</v>
      </c>
      <c r="G24" s="172" t="s">
        <v>293</v>
      </c>
      <c r="H24" s="171" t="s">
        <v>304</v>
      </c>
      <c r="I24" s="172" t="s">
        <v>305</v>
      </c>
      <c r="J24" s="172" t="s">
        <v>296</v>
      </c>
      <c r="K24" s="171" t="s">
        <v>347</v>
      </c>
    </row>
    <row r="25" s="1" customFormat="1" ht="22.5" customHeight="1" spans="1:11">
      <c r="A25" s="25"/>
      <c r="B25" s="25"/>
      <c r="C25" s="25"/>
      <c r="D25" s="171" t="s">
        <v>290</v>
      </c>
      <c r="E25" s="171" t="s">
        <v>314</v>
      </c>
      <c r="F25" s="171" t="s">
        <v>315</v>
      </c>
      <c r="G25" s="172" t="s">
        <v>299</v>
      </c>
      <c r="H25" s="171" t="s">
        <v>348</v>
      </c>
      <c r="I25" s="172" t="s">
        <v>318</v>
      </c>
      <c r="J25" s="172" t="s">
        <v>296</v>
      </c>
      <c r="K25" s="171" t="s">
        <v>349</v>
      </c>
    </row>
    <row r="26" s="1" customFormat="1" ht="22.5" customHeight="1" spans="1:11">
      <c r="A26" s="25"/>
      <c r="B26" s="25"/>
      <c r="C26" s="25"/>
      <c r="D26" s="171" t="s">
        <v>320</v>
      </c>
      <c r="E26" s="171" t="s">
        <v>321</v>
      </c>
      <c r="F26" s="171" t="s">
        <v>350</v>
      </c>
      <c r="G26" s="172" t="s">
        <v>299</v>
      </c>
      <c r="H26" s="171" t="s">
        <v>340</v>
      </c>
      <c r="I26" s="172" t="s">
        <v>305</v>
      </c>
      <c r="J26" s="172" t="s">
        <v>296</v>
      </c>
      <c r="K26" s="171" t="s">
        <v>351</v>
      </c>
    </row>
    <row r="27" s="1" customFormat="1" ht="22.5" customHeight="1" spans="1:11">
      <c r="A27" s="25"/>
      <c r="B27" s="25"/>
      <c r="C27" s="25"/>
      <c r="D27" s="171" t="s">
        <v>329</v>
      </c>
      <c r="E27" s="171" t="s">
        <v>330</v>
      </c>
      <c r="F27" s="171" t="s">
        <v>331</v>
      </c>
      <c r="G27" s="172" t="s">
        <v>299</v>
      </c>
      <c r="H27" s="171" t="s">
        <v>340</v>
      </c>
      <c r="I27" s="172" t="s">
        <v>305</v>
      </c>
      <c r="J27" s="172" t="s">
        <v>296</v>
      </c>
      <c r="K27" s="171" t="s">
        <v>352</v>
      </c>
    </row>
  </sheetData>
  <mergeCells count="2">
    <mergeCell ref="A2:K2"/>
    <mergeCell ref="A3:I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中央转移支付补助项目支出预算表11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南月北辰</cp:lastModifiedBy>
  <dcterms:created xsi:type="dcterms:W3CDTF">2025-01-21T02:50:00Z</dcterms:created>
  <dcterms:modified xsi:type="dcterms:W3CDTF">2025-03-13T06:39:07Z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FEAB2A166A634543B555DACC347B1256_13</vt:lpwstr>
  </property>
  <property fmtid="{D5CDD505-2E9C-101B-9397-08002B2CF9AE}" pid="3" name="KSOProductBuildVer">
    <vt:lpwstr>2052-12.1.0.20305</vt:lpwstr>
  </property>
</Properties>
</file>