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<sst xmlns="http://schemas.openxmlformats.org/spreadsheetml/2006/main" count="3727" uniqueCount="1210">
  <si>
    <t>预算01-1表</t>
  </si>
  <si>
    <t>2025年财务收支预算总表部门</t>
  </si>
  <si>
    <t>单位名称：香格里拉市农业农村局</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</si>
  <si>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</si>
  <si>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</si>
  <si>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</si>
  <si>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</si>
  <si>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</si>
  <si>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</si>
  <si>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</si>
  <si>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</si>
  <si>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</si>
  <si>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</si>
  <si>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</si>
  <si>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</si>
  <si>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</si>
  <si>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</si>
  <si>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</si>
  <si>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</si>
  <si>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</si>
  <si>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</si>
  <si>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</si>
  <si>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</si>
  <si>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</si>
  <si>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</si>
  <si>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</si>
  <si>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</si>
  <si>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</si>
  <si>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</si>
  <si>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</si>
  <si>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</si>
  <si>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</si>
  <si>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</si>
  <si>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</si>
  <si>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</si>
  <si>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</si>
  <si>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</si>
  <si>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</si>
  <si>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</si>
  <si>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</si>
  <si>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</si>
  <si>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</si>
  <si>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</si>
  <si>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</si>
  <si>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</si>
  <si>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</si>
  <si>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</si>
  <si>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</si>
  <si>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</si>
  <si>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</si>
  <si>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</si>
  <si>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</si>
  <si>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</si>
  <si>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</si>
  <si>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</si>
  <si>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</si>
  <si>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</si>
  <si>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</si>
  <si>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</si>
  <si>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</si>
  <si>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</si>
  <si>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</si>
  <si>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</si>
  <si>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</si>
  <si>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</si>
  <si>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</si>
  <si>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</si>
  <si>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</si>
  <si>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</si>
  <si>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</si>
  <si>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</si>
  <si>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</si>
  <si>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香格里拉市农业农村局</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</si>
  <si>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</si>
  <si>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</si>
  <si>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</si>
  <si>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</si>
  <si>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</si>
  <si>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</si>
  <si>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</si>
  <si>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</si>
  <si>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</si>
  <si>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</si>
  <si>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</si>
  <si>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</si>
  <si>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</si>
  <si>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</si>
  <si>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</si>
  <si>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20604</t>
  </si>
  <si>
    <t xml:space="preserve">  技术研究与开发</t>
  </si>
  <si>
    <t>2060404</t>
  </si>
  <si>
    <t xml:space="preserve">    科技成果转化与扩散</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</si>
  <si>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</si>
  <si>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</si>
  <si>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</si>
  <si>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</si>
  <si>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</si>
  <si>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</si>
  <si>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</si>
  <si>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</si>
  <si>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</si>
  <si>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</si>
  <si>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</si>
  <si>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</si>
  <si>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</si>
  <si>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</si>
  <si>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</si>
  <si>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</si>
  <si>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</si>
  <si>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</si>
  <si>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</si>
  <si>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</si>
  <si>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</si>
  <si>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</si>
  <si>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</si>
  <si>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</si>
  <si>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</si>
  <si>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</si>
  <si>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</si>
  <si>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</si>
  <si>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21301</t>
  </si>
  <si>
    <t xml:space="preserve">  农业农村</t>
  </si>
  <si>
    <t>2130101</t>
  </si>
  <si>
    <t xml:space="preserve">    行政运行</t>
  </si>
  <si>
    <t>2130104</t>
  </si>
  <si>
    <t xml:space="preserve">    事业运行</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</si>
  <si>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</si>
  <si>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</si>
  <si>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</si>
  <si>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</si>
  <si>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</si>
  <si>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</si>
  <si>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</si>
  <si>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</si>
  <si>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</si>
  <si>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</si>
  <si>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2130122</t>
  </si>
  <si>
    <t xml:space="preserve">    农业生产发展</t>
  </si>
  <si>
    <t>2130153</t>
  </si>
  <si>
    <t xml:space="preserve">    耕地建设与利用</t>
  </si>
  <si>
    <t>21305</t>
  </si>
  <si>
    <t xml:space="preserve">  巩固脱贫攻坚成果衔接乡村振兴</t>
  </si>
  <si>
    <t>2130599</t>
  </si>
  <si>
    <t xml:space="preserve">    其他巩固脱贫攻坚成果衔接乡村振兴支出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</si>
  <si>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</si>
  <si>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</si>
  <si>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</si>
  <si>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</si>
  <si>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</si>
  <si>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</si>
  <si>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</si>
  <si>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</si>
  <si>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</si>
  <si>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</si>
  <si>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</si>
  <si>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</si>
  <si>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</si>
  <si>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</si>
  <si>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</si>
  <si>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</si>
  <si>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</si>
  <si>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</si>
  <si>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</si>
  <si>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</si>
  <si>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</si>
  <si>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</si>
  <si>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</si>
  <si>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</si>
  <si>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</si>
  <si>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</si>
  <si>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</si>
  <si>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</si>
  <si>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</si>
  <si>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</si>
  <si>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</si>
  <si>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</si>
  <si>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</si>
  <si>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</si>
  <si>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</si>
  <si>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</si>
  <si>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</si>
  <si>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</si>
  <si>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</si>
  <si>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</si>
  <si>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</si>
  <si>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</si>
  <si>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</si>
  <si>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</si>
  <si>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</si>
  <si>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</si>
  <si>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</si>
  <si>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</si>
  <si>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</si>
  <si>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</si>
  <si>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</si>
  <si>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</si>
  <si>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</si>
  <si>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</si>
  <si>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</si>
  <si>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</si>
  <si>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</si>
  <si>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</si>
  <si>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</si>
  <si>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技术研究与开发</t>
  </si>
  <si>
    <t>科技成果转化与扩散</t>
  </si>
  <si>
    <t>行政事业单位养老支出</t>
  </si>
  <si>
    <t>机关事业单位基本养老保险缴费支出</t>
  </si>
  <si>
    <t>其他行政事业单位养老支出</t>
  </si>
  <si>
    <t>抚恤</t>
  </si>
  <si>
    <t>死亡抚恤</t>
  </si>
  <si>
    <t>行政事业单位医疗</t>
  </si>
  <si>
    <t>行政单位医疗</t>
  </si>
  <si>
    <t>事业单位医疗</t>
  </si>
  <si>
    <t>公务员医疗补助</t>
  </si>
  <si>
    <t>其他行政事业单位医疗支出</t>
  </si>
  <si>
    <t>农业农村</t>
  </si>
  <si>
    <t>行政运行</t>
  </si>
  <si>
    <t>事业运行</t>
  </si>
  <si>
    <t>病虫害控制</t>
  </si>
  <si>
    <t>农产品质量安全</t>
  </si>
  <si>
    <t>执法监管</t>
  </si>
  <si>
    <t>统计监测与信息服务</t>
  </si>
  <si>
    <t>行业业务管理</t>
  </si>
  <si>
    <t>农业生产发展</t>
  </si>
  <si>
    <t>耕地建设与利用</t>
  </si>
  <si>
    <t>巩固脱贫攻坚成果衔接乡村振兴</t>
  </si>
  <si>
    <t>其他巩固脱贫攻坚成果衔接乡村振兴支出</t>
  </si>
  <si>
    <t>普惠金融发展支出</t>
  </si>
  <si>
    <t>农业保险保费补贴</t>
  </si>
  <si>
    <t>住房改革支出</t>
  </si>
  <si>
    <t>住房公积金</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</si>
  <si>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</si>
  <si>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</si>
  <si>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</si>
  <si>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</si>
  <si>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</si>
  <si>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</si>
  <si>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</si>
  <si>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</si>
  <si>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</si>
  <si>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</si>
  <si>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</si>
  <si>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</si>
  <si>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</si>
  <si>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</si>
  <si>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</si>
  <si>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</si>
  <si>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</si>
  <si>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</si>
  <si>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</si>
  <si>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</si>
  <si>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</si>
  <si>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</si>
  <si>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</si>
  <si>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</si>
  <si>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</si>
  <si>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</si>
  <si>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533421210000000020146</t>
  </si>
  <si>
    <t>行政人员工资支出</t>
  </si>
  <si>
    <t>30101</t>
  </si>
  <si>
    <t>基本工资</t>
  </si>
  <si>
    <t>533421210000000020147</t>
  </si>
  <si>
    <t>事业人员工资支出</t>
  </si>
  <si>
    <t>30102</t>
  </si>
  <si>
    <t>津贴补贴</t>
  </si>
  <si>
    <t>30103</t>
  </si>
  <si>
    <t>奖金</t>
  </si>
  <si>
    <t>533421231100001479454</t>
  </si>
  <si>
    <t>公务员基础绩效奖</t>
  </si>
  <si>
    <t>30107</t>
  </si>
  <si>
    <t>绩效工资</t>
  </si>
  <si>
    <t>533421231100001479455</t>
  </si>
  <si>
    <t>事业人员基础绩效</t>
  </si>
  <si>
    <t>533421210000000020148</t>
  </si>
  <si>
    <t>社会保障缴费</t>
  </si>
  <si>
    <t>30108</t>
  </si>
  <si>
    <t>机关事业单位基本养老保险缴费</t>
  </si>
  <si>
    <t>机关事业单位职业年金缴费支出</t>
  </si>
  <si>
    <t>30109</t>
  </si>
  <si>
    <t>职业年金缴费</t>
  </si>
  <si>
    <t>30110</t>
  </si>
  <si>
    <t>职工基本医疗保险缴费</t>
  </si>
  <si>
    <t>30111</t>
  </si>
  <si>
    <t>公务员医疗补助缴费</t>
  </si>
  <si>
    <t>30112</t>
  </si>
  <si>
    <t>其他社会保障缴费</t>
  </si>
  <si>
    <t>533421210000000020149</t>
  </si>
  <si>
    <t>30113</t>
  </si>
  <si>
    <t>533421210000000020157</t>
  </si>
  <si>
    <t>办公经费</t>
  </si>
  <si>
    <t>30201</t>
  </si>
  <si>
    <t>办公费</t>
  </si>
  <si>
    <t>30211</t>
  </si>
  <si>
    <t>差旅费</t>
  </si>
  <si>
    <t>30226</t>
  </si>
  <si>
    <t>劳务费</t>
  </si>
  <si>
    <t>533421251100003594560</t>
  </si>
  <si>
    <t>公车购置及运维费</t>
  </si>
  <si>
    <t>30231</t>
  </si>
  <si>
    <t>公务用车运行维护费</t>
  </si>
  <si>
    <t>30227</t>
  </si>
  <si>
    <t>委托业务费</t>
  </si>
  <si>
    <t>30205</t>
  </si>
  <si>
    <t>水费</t>
  </si>
  <si>
    <t>30206</t>
  </si>
  <si>
    <t>电费</t>
  </si>
  <si>
    <t>533421221100000294466</t>
  </si>
  <si>
    <t>30217</t>
  </si>
  <si>
    <t>30209</t>
  </si>
  <si>
    <t>物业管理费</t>
  </si>
  <si>
    <t>533421221100000292832</t>
  </si>
  <si>
    <t>工会经费</t>
  </si>
  <si>
    <t>30228</t>
  </si>
  <si>
    <t>533421241100002188902</t>
  </si>
  <si>
    <t>体检费</t>
  </si>
  <si>
    <t>30229</t>
  </si>
  <si>
    <t>福利费</t>
  </si>
  <si>
    <t>533421210000000020153</t>
  </si>
  <si>
    <t>533421221100000292833</t>
  </si>
  <si>
    <t>公务用车租赁费</t>
  </si>
  <si>
    <t>30239</t>
  </si>
  <si>
    <t>其他交通费用</t>
  </si>
  <si>
    <t>533421210000000020155</t>
  </si>
  <si>
    <t>行政公务交通补贴</t>
  </si>
  <si>
    <t>30299</t>
  </si>
  <si>
    <t>其他商品和服务支出</t>
  </si>
  <si>
    <t>533421231100001157843</t>
  </si>
  <si>
    <t>机关事业单位职工遗属生活补助</t>
  </si>
  <si>
    <t>30305</t>
  </si>
  <si>
    <t>生活补助</t>
  </si>
  <si>
    <t>533421251100003759487</t>
  </si>
  <si>
    <t>年终奖励绩效</t>
  </si>
  <si>
    <t>533421251100003589785</t>
  </si>
  <si>
    <t>机关党支部工作经费</t>
  </si>
  <si>
    <t>533421251100003590641</t>
  </si>
  <si>
    <t>公益性岗位及编外人员专项经费</t>
  </si>
  <si>
    <t>30199</t>
  </si>
  <si>
    <t>其他工资福利支出</t>
  </si>
  <si>
    <t>预算05-1表</t>
  </si>
  <si>
    <t>2025年部门项目支出预算表</t>
  </si>
  <si>
    <t>项目分类</t>
  </si>
  <si>
    <t>项目单位</t>
  </si>
  <si>
    <t>本年拨款</t>
  </si>
  <si>
    <t>其中：本次下达</t>
  </si>
  <si>
    <t>动物检疫检验工作经费</t>
  </si>
  <si>
    <t>民生类</t>
  </si>
  <si>
    <t>533421210000000017937</t>
  </si>
  <si>
    <t>30218</t>
  </si>
  <si>
    <t>专用材料费</t>
  </si>
  <si>
    <t>30310</t>
  </si>
  <si>
    <t>个人农业生产补贴</t>
  </si>
  <si>
    <t>31003</t>
  </si>
  <si>
    <t>专用设备购置</t>
  </si>
  <si>
    <t>防止返贫致贫保险工作市级财政承担专项资金</t>
  </si>
  <si>
    <t>专项业务类</t>
  </si>
  <si>
    <t>533421251100003614878</t>
  </si>
  <si>
    <t>30311</t>
  </si>
  <si>
    <t>代缴社会保险费</t>
  </si>
  <si>
    <t>巩固脱贫攻坚推进乡村振兴指挥部工作专项经费</t>
  </si>
  <si>
    <t>其他运转类</t>
  </si>
  <si>
    <t>533421251100003592952</t>
  </si>
  <si>
    <t>30216</t>
  </si>
  <si>
    <t>培训费</t>
  </si>
  <si>
    <t>烤烟工作专项经费</t>
  </si>
  <si>
    <t>533421241100002180084</t>
  </si>
  <si>
    <t>科技成果转化中心工作经费</t>
  </si>
  <si>
    <t>533421241100002179895</t>
  </si>
  <si>
    <t>30202</t>
  </si>
  <si>
    <t>印刷费</t>
  </si>
  <si>
    <t>农村集体产权制度改革工作经费</t>
  </si>
  <si>
    <t>533421221100000252072</t>
  </si>
  <si>
    <t>农机项目工作专项经费</t>
  </si>
  <si>
    <t>533421221100000257557</t>
  </si>
  <si>
    <t>全市农技推广经费</t>
  </si>
  <si>
    <t>533421200000000000399</t>
  </si>
  <si>
    <t>饲草饲料工作站饲草推广项目专项资金</t>
  </si>
  <si>
    <t>533421221100000246112</t>
  </si>
  <si>
    <t>香格里拉市2025年补充耕地质量评定专项经费</t>
  </si>
  <si>
    <t>533421251100003594226</t>
  </si>
  <si>
    <t>香格里拉市高标准农田建设补助资金</t>
  </si>
  <si>
    <t>533421241100002167477</t>
  </si>
  <si>
    <t>31005</t>
  </si>
  <si>
    <t>基础设施建设</t>
  </si>
  <si>
    <t>香格里拉市农产品质量安全工作专项经费</t>
  </si>
  <si>
    <t>533421221100000267793</t>
  </si>
  <si>
    <t>香格里拉市农村第二轮土地承包到期后再延包30年试点工作经费</t>
  </si>
  <si>
    <t>533421241100002171590</t>
  </si>
  <si>
    <t>香格里拉市农村能源建设管理项目经费</t>
  </si>
  <si>
    <t>533421210000000017414</t>
  </si>
  <si>
    <t>香格里拉市农村宅基地审批管理专项资金</t>
  </si>
  <si>
    <t>533421221100000242030</t>
  </si>
  <si>
    <t>香格里拉市农作物秸秆综合利用项目专项经费</t>
  </si>
  <si>
    <t>事业发展类</t>
  </si>
  <si>
    <t>533421231100001136571</t>
  </si>
  <si>
    <t>香格里拉市市委农村工作领导小组办公室专项经费</t>
  </si>
  <si>
    <t>533421241100002183391</t>
  </si>
  <si>
    <t>香格里拉市受污染耕地安全利用工作经费</t>
  </si>
  <si>
    <t>533421210000000017494</t>
  </si>
  <si>
    <t>畜牧水产技术推广站项目补助资金</t>
  </si>
  <si>
    <t>533421221100000237405</t>
  </si>
  <si>
    <t>政策性农业保险市级农业畜牧业保费补贴经费</t>
  </si>
  <si>
    <t>533421200000000000397</t>
  </si>
  <si>
    <t>重大动物疫病防控工作专项资金</t>
  </si>
  <si>
    <t>533421221100000253500</t>
  </si>
  <si>
    <t>综合执法工作专项经费</t>
  </si>
  <si>
    <t>533421241100002066809</t>
  </si>
  <si>
    <t>30225</t>
  </si>
  <si>
    <t>专用燃料费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</si>
  <si>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</si>
  <si>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</si>
  <si>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</si>
  <si>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</si>
  <si>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</si>
  <si>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</si>
  <si>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</si>
  <si>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</si>
  <si>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</si>
  <si>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</si>
  <si>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</si>
  <si>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</si>
  <si>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完成2025年种植烤烟乡镇指导工作，对接玉龙县烟草公司及相关烟站完成烟叶交售工作，对接丽江市烟草公司，稳定和增加烤烟种植面积。</t>
  </si>
  <si>
    <t>产出指标</t>
  </si>
  <si>
    <t>数量指标</t>
  </si>
  <si>
    <t>落实烤烟种植面积，完成乡镇烤烟种植技术指导工作</t>
  </si>
  <si>
    <t>=</t>
  </si>
  <si>
    <t>3个乡镇</t>
  </si>
  <si>
    <t>个</t>
  </si>
  <si>
    <t>定量指标</t>
  </si>
  <si>
    <t>金江镇、上江乡、五境乡烤烟工作</t>
  </si>
  <si>
    <t>3个乡镇烤烟推广种植面积</t>
  </si>
  <si>
    <t>10800亩</t>
  </si>
  <si>
    <t>亩</t>
  </si>
  <si>
    <t>2024年3个乡镇烤烟推广种植面积情况</t>
  </si>
  <si>
    <t>质量指标</t>
  </si>
  <si>
    <t>完成上等烟比例</t>
  </si>
  <si>
    <t>&gt;=</t>
  </si>
  <si>
    <t>65%</t>
  </si>
  <si>
    <t>%</t>
  </si>
  <si>
    <t>反映烟叶质量</t>
  </si>
  <si>
    <t>时效指标</t>
  </si>
  <si>
    <t>烤烟交售完成时限</t>
  </si>
  <si>
    <t>2025年10月30日前</t>
  </si>
  <si>
    <t>年-月-日</t>
  </si>
  <si>
    <t>定性指标</t>
  </si>
  <si>
    <t>反映烤烟交售完成时限</t>
  </si>
  <si>
    <t>成本指标</t>
  </si>
  <si>
    <t>社会成本指标</t>
  </si>
  <si>
    <t>&lt;=</t>
  </si>
  <si>
    <t>600</t>
  </si>
  <si>
    <t>元/亩</t>
  </si>
  <si>
    <t>反映烤烟生产种植成本</t>
  </si>
  <si>
    <t>效益指标</t>
  </si>
  <si>
    <t>经济效益</t>
  </si>
  <si>
    <t>烤烟交售达5000万元</t>
  </si>
  <si>
    <t>4000万元</t>
  </si>
  <si>
    <t>万元</t>
  </si>
  <si>
    <t>全市烤烟交售较上年有所增加，有望达到5000万元</t>
  </si>
  <si>
    <t>社会效益</t>
  </si>
  <si>
    <t>增加农民收入稳定农村经济</t>
  </si>
  <si>
    <t>达到预期</t>
  </si>
  <si>
    <t>达标</t>
  </si>
  <si>
    <t>反映烤烟种植增加农民收入稳定农村经济</t>
  </si>
  <si>
    <t>满意度指标</t>
  </si>
  <si>
    <t>服务对象满意度</t>
  </si>
  <si>
    <t>上级督查满意度</t>
  </si>
  <si>
    <t>85%</t>
  </si>
  <si>
    <t>反映上级部门检查督导满意情况</t>
  </si>
  <si>
    <t>1、下乡农机安全生产检查6次   2、发放农机安全生产宣传册1500份   3、省购机办安排的中央财政补贴资金，为购机户兑现购机补贴，整理制作农机购置补贴资料一年一次 4、检审拖拉机、联合收割机 5、推广农机现代化新技术3次 ；核实农机具质量 ，提高农机安全意识、排除安全隐患、确保购机农户准确无误的享受农机补贴。全市农作物机械化生产技术推广、农机购置补贴工作经费、农机产品质量投诉受理工作经费、农机先进技术试验示范，全市农技安全生产责任落实，考核、购买宣传材料、安全事故检查排查，农机实用技术培训，农机技术人员外出培训。</t>
  </si>
  <si>
    <t>新机具现场演示推介会次数</t>
  </si>
  <si>
    <t>次</t>
  </si>
  <si>
    <t>推广实用新机具2场次</t>
  </si>
  <si>
    <t>核实全市农机具质量台数</t>
  </si>
  <si>
    <t>200</t>
  </si>
  <si>
    <t>台/套</t>
  </si>
  <si>
    <t>核实2023年国家购机补贴机具及报废补贴机具，落实补贴资金准确发放。</t>
  </si>
  <si>
    <t>核实农机具购机农户数</t>
  </si>
  <si>
    <t>300</t>
  </si>
  <si>
    <t>户</t>
  </si>
  <si>
    <t>办理全市农机具落后登记管理；发放农机牌证、登记证书、行驶证、驾驶证。</t>
  </si>
  <si>
    <t>检审拖拉机、联合收割机台数</t>
  </si>
  <si>
    <t>台</t>
  </si>
  <si>
    <t>反映检审拖拉机、联合收割机台数</t>
  </si>
  <si>
    <t>落实购机补贴资金</t>
  </si>
  <si>
    <t>1次</t>
  </si>
  <si>
    <t>落实国家购机补贴政策、办理农户申请资金、对接补贴资金发放。</t>
  </si>
  <si>
    <t>下乡农机安全生产检查次数</t>
  </si>
  <si>
    <t>人次</t>
  </si>
  <si>
    <t>反映下乡排查农机安全生产隐患，检查农机经营组织违法行为</t>
  </si>
  <si>
    <t>下乡农机安全生产检查人次</t>
  </si>
  <si>
    <t>反映开展“安全生产月”活动农机安全宣传4次；开展日常农机安全生产知识宣传2次。</t>
  </si>
  <si>
    <t>复印农机安全生产宣传册份数</t>
  </si>
  <si>
    <t>1500</t>
  </si>
  <si>
    <t>份</t>
  </si>
  <si>
    <t>反映复印农机安全生产宣传册份数</t>
  </si>
  <si>
    <t>发放农机安全生产宣传册份数</t>
  </si>
  <si>
    <t>反映深入全市开展农机安全宣传，发放农机安全生产宣传材料</t>
  </si>
  <si>
    <t>农机实用技术培训</t>
  </si>
  <si>
    <t>场</t>
  </si>
  <si>
    <t>反映全市实用机具机械化技术培训场次。</t>
  </si>
  <si>
    <t>核实农机具合格率</t>
  </si>
  <si>
    <t>100</t>
  </si>
  <si>
    <t>反映核实购机补贴机具产品质量</t>
  </si>
  <si>
    <t>核实购买农机具农户覆盖率</t>
  </si>
  <si>
    <t>95</t>
  </si>
  <si>
    <t>督促落实全市农户购买农机具覆盖率</t>
  </si>
  <si>
    <t>核实农机具购机农户补贴覆盖率</t>
  </si>
  <si>
    <t>督促落实全市农户购买农机具覆盖率落实全市农户购买补贴机具补贴覆盖率</t>
  </si>
  <si>
    <t>农机监理业务办结率</t>
  </si>
  <si>
    <t>98</t>
  </si>
  <si>
    <t>反映农机监理业务办结率，依据时限完成农机监理业务办理工作</t>
  </si>
  <si>
    <t>兑付补贴资金工作完成率</t>
  </si>
  <si>
    <t>反映兑付补贴资金工作完成率，按照财政、农业各自职责按时兑付农机补贴资金</t>
  </si>
  <si>
    <t>农机安全生产政策宣传知晓率</t>
  </si>
  <si>
    <t>90</t>
  </si>
  <si>
    <t>反映农机安全生产政策宣传知晓率，通过宣传，发放宣传资料，提高农机安全生产政策知晓率。</t>
  </si>
  <si>
    <t>下乡农机安全生产检查完成率</t>
  </si>
  <si>
    <t>反映排查农机安全生产隐患，检查农机经营组织违法行为</t>
  </si>
  <si>
    <t>复印农机安全生产宣传册完成率</t>
  </si>
  <si>
    <t>反映农机安全生产政策宣传知晓率，开展“安全生产月”活动农机安全宣传4次；开展日常农机安全生产知识宣传2次</t>
  </si>
  <si>
    <t>发放农机安全生产宣传册完成率</t>
  </si>
  <si>
    <t>反映制作全市安全生产宣传材料</t>
  </si>
  <si>
    <t>反映农机实用技术培训完成率。</t>
  </si>
  <si>
    <t>2025年度完成新机具现场演示推介会时间</t>
  </si>
  <si>
    <t>2025年12月31日前完成</t>
  </si>
  <si>
    <t>年</t>
  </si>
  <si>
    <t>反映2024年度新机具现场演示推介会完成时间</t>
  </si>
  <si>
    <t>2025年完成核实农机具时间</t>
  </si>
  <si>
    <t>反映2024年完成核实农机具时限</t>
  </si>
  <si>
    <t>2025年完成核实农机具购机农户数时限</t>
  </si>
  <si>
    <t>反映2024年完成核实农机具购机农户数时限</t>
  </si>
  <si>
    <t>检审拖拉机、联合收割机完成时限</t>
  </si>
  <si>
    <t>反映检审拖拉机、联合收割机完成时限</t>
  </si>
  <si>
    <t>下乡农机安全生产检查完成及时率</t>
  </si>
  <si>
    <t>反映下乡农机安全生产检查完成及时率</t>
  </si>
  <si>
    <t>复印农机安全生产宣传册完成及时率</t>
  </si>
  <si>
    <t>反映复印农机安全生产宣传册完成及时率</t>
  </si>
  <si>
    <t>发放农机安全生产宣传册完成及时率</t>
  </si>
  <si>
    <t>反映发放农机安全生产宣传册完成及时率</t>
  </si>
  <si>
    <t>62</t>
  </si>
  <si>
    <t>新机具适用推广补贴20万元，农机作业补助20万元，农机产品质量与农机安全检查工作经费10万元，用于安全生产宣传及农机具产品质量抽查等。培训工作经费2万元，差旅费10万元。</t>
  </si>
  <si>
    <t>推广农机新技术，提高农业生产效率</t>
  </si>
  <si>
    <t>全市农业机械化率提高0.1</t>
  </si>
  <si>
    <t>反映推广农机新技术，提高农业生产效率</t>
  </si>
  <si>
    <t>减少农户验机油费及误工费，保证生产</t>
  </si>
  <si>
    <t>反映项目实施产生经济效益</t>
  </si>
  <si>
    <t>生态效益</t>
  </si>
  <si>
    <t>农机事故发生数</t>
  </si>
  <si>
    <t>件</t>
  </si>
  <si>
    <t>年度农机安全监理工作目标责任书</t>
  </si>
  <si>
    <t>建立农用车辆管理档案，实施有效管理，长效管理覆盖率</t>
  </si>
  <si>
    <t>可持续影响</t>
  </si>
  <si>
    <t>年初签订农机安全生产目标责任书，制定工作任务</t>
  </si>
  <si>
    <t>&gt;</t>
  </si>
  <si>
    <t>反映年初签订农机安全生产目标责任书，制定工作任务</t>
  </si>
  <si>
    <t>制定农机购置补贴实施方案</t>
  </si>
  <si>
    <t>1份</t>
  </si>
  <si>
    <t>反映我局完善业务工作的可持续效益</t>
  </si>
  <si>
    <t>指标1：服务对象满意度</t>
  </si>
  <si>
    <t>反映服务对象满意度</t>
  </si>
  <si>
    <t>根据《迪庆州农村能源与农业生态环境建设管理项目实施方案》、《云南省农村能源管理办法》、《香格里拉市市级机关培训费管理办法》、职能职责开展农村能源安全生产检查指导工作，组织全市业务培训，完成户用沼气兴废利旧提升改造，完成太阳能热水器项目。</t>
  </si>
  <si>
    <t>解决木高村亮化工程500盏路灯</t>
  </si>
  <si>
    <t>50</t>
  </si>
  <si>
    <t>盏</t>
  </si>
  <si>
    <t>根据州第十四届人民代表大会第四次会议关于解决木高村亮化工程的提案建议预算500盏太阳能路灯</t>
  </si>
  <si>
    <t>农村能源科技培训期数</t>
  </si>
  <si>
    <t>1期</t>
  </si>
  <si>
    <t>期</t>
  </si>
  <si>
    <t>反映农村能源科技培训期数</t>
  </si>
  <si>
    <t>农村沼气池兴废利旧</t>
  </si>
  <si>
    <t>60座</t>
  </si>
  <si>
    <t>座</t>
  </si>
  <si>
    <t>反映农村沼气池兴废利旧 座数</t>
  </si>
  <si>
    <t>开展两次全市大中型沼气工程项目安全生产检查</t>
  </si>
  <si>
    <t>全市大中型沼气工程项目安全检查、农村沼气池兴废利旧验收率</t>
  </si>
  <si>
    <t>85</t>
  </si>
  <si>
    <t>反映农村沼气池兴废利旧验收率</t>
  </si>
  <si>
    <t>全市大中型沼气工程项目安全检查完成时限</t>
  </si>
  <si>
    <t>2025年12月31日</t>
  </si>
  <si>
    <t>反映完成农村沼气池兴废利旧时限</t>
  </si>
  <si>
    <t>450</t>
  </si>
  <si>
    <t>元/人·天</t>
  </si>
  <si>
    <t>反映农村能源安全生产培训成本</t>
  </si>
  <si>
    <t>紧盯农村沼气安全风险，提高安全生产红线意识，抓好农村沼气安全生产工作</t>
  </si>
  <si>
    <t>是否有效防范化解重大安全风险</t>
  </si>
  <si>
    <t>是/否</t>
  </si>
  <si>
    <t>反映项目实施是否压紧压实安全生产责任</t>
  </si>
  <si>
    <t>减少温室气体排放、改善土壤质量、保护水资源、促进生态农业发展</t>
  </si>
  <si>
    <t>达到</t>
  </si>
  <si>
    <t>反映项目实施后达到生态效益</t>
  </si>
  <si>
    <t>改变农户文明卫生习惯，把农民带进健康、文明、舒适的生活环境</t>
  </si>
  <si>
    <t>长期</t>
  </si>
  <si>
    <t>反映农村能源建设管理项目经费带来的成效</t>
  </si>
  <si>
    <t>指标1：业主满意度</t>
  </si>
  <si>
    <t>90%</t>
  </si>
  <si>
    <t>反映农村能源建设管理项目受益户满意度</t>
  </si>
  <si>
    <t>参与完成科普宣传活动4期，培训1350人次；实地走访考核各类科技特派员10人，完成辖区内所有各级科技特派员考核，并积极组织申报新认定各级科技特派员23人；实地调研、核查、验收其他科技项目6个。</t>
  </si>
  <si>
    <t>科普宣传活动举办场次</t>
  </si>
  <si>
    <t>反映预算部门（单位）组织开展参与科普宣传活动次数。</t>
  </si>
  <si>
    <t>完成宣传人次</t>
  </si>
  <si>
    <t>1350</t>
  </si>
  <si>
    <t>反映预算部门（单位）组织开展科普活动完成宣传的人次。</t>
  </si>
  <si>
    <t>实地走访考核各类科技特派员人数</t>
  </si>
  <si>
    <t>10</t>
  </si>
  <si>
    <t>人</t>
  </si>
  <si>
    <t>反映预算部门（单位）实地走访考核科技特派员人数。</t>
  </si>
  <si>
    <t>积极组织申报新认定各级科技特派员23人</t>
  </si>
  <si>
    <t>23</t>
  </si>
  <si>
    <t>反映预算部门（单位）完成新认定的科技特派员人数。</t>
  </si>
  <si>
    <t>实地调研、核查、验收其他科技项目</t>
  </si>
  <si>
    <t>反映预算部门实地调研、核查、验收其他科技项目数量。</t>
  </si>
  <si>
    <t>完成辖区内所有各级科技特派员考核</t>
  </si>
  <si>
    <t>反映预算部门（单位）完成科技特派员考核合格率情况。
特派员合格率=（合格的特派员数量/特派员总数）*100%。</t>
  </si>
  <si>
    <t>科普活动开展及时率</t>
  </si>
  <si>
    <t>反映预算部门（单位）及时完成科普活动开展的情况。
活动开展及时率=在时限内完成场次/应完成场次*100%</t>
  </si>
  <si>
    <t>560</t>
  </si>
  <si>
    <t>反映预算部门（单位）组织开展参与科普宣传活动、实地走访考核科技特派员、实地调研、核查、验收其他科技项目成本。</t>
  </si>
  <si>
    <t>完成科技特派员全市行政村覆盖</t>
  </si>
  <si>
    <t>反映预算部门（单位）完成科技特派员到行政村服务覆盖情况。</t>
  </si>
  <si>
    <t>反映宣传对象对科普宣传活动的满意度。
宣传对象满意度=（对宣传满意的人数/参加宣传的人数）*100%</t>
  </si>
  <si>
    <t>根据州级《迪庆州农村能源与农业生态环境建设管理项目实施方案》完成重度污染耕地安全利用工作，宣传好受污染耕地修复治理技术措施，提高受污染耕地安全利用率。</t>
  </si>
  <si>
    <t>宣传活动举办次数</t>
  </si>
  <si>
    <t>2期</t>
  </si>
  <si>
    <t>反映组织宣传活动次数的情况。</t>
  </si>
  <si>
    <t>物化补助</t>
  </si>
  <si>
    <t>13167.93亩</t>
  </si>
  <si>
    <t>物化补助覆盖面积</t>
  </si>
  <si>
    <t>根据土壤性质购买适宜肥料完成率</t>
  </si>
  <si>
    <t>反映根据土壤环境状况与种植作物特征，优化有机肥化肥的种类与施用量采购完成率达100%</t>
  </si>
  <si>
    <t>监测及效果评估</t>
  </si>
  <si>
    <t>反映监测及效果评估份数</t>
  </si>
  <si>
    <t>是否纳入年度计划</t>
  </si>
  <si>
    <t>是</t>
  </si>
  <si>
    <t>反映会议是否纳入部门的年度计划。</t>
  </si>
  <si>
    <t>购买肥料验收合格率</t>
  </si>
  <si>
    <t>反映购买肥料验收合格率。</t>
  </si>
  <si>
    <t>项目区开展效果评估验收合格率</t>
  </si>
  <si>
    <t>反映项目区开展效果评估验收合格率</t>
  </si>
  <si>
    <t>完成时限</t>
  </si>
  <si>
    <t>2025年12月31日前</t>
  </si>
  <si>
    <t>年月日</t>
  </si>
  <si>
    <t>反映香格里拉市受污染耕地安全利用工作完成时限</t>
  </si>
  <si>
    <t>肥料采购及时率</t>
  </si>
  <si>
    <t>反映肥料采购及时率</t>
  </si>
  <si>
    <t>监测及效果评估报告出具及时率</t>
  </si>
  <si>
    <t>反映监测及效果评估报告出具及时率达100%</t>
  </si>
  <si>
    <t>63</t>
  </si>
  <si>
    <t>反映成本费用不高于计划。香格里拉市农业农村局计划采购50万元有机肥发放到小中甸镇、尼西乡、洛吉乡、三坝乡，培训费及宣传费3万元元、办公经费2万元、监测及效果评估经费8万元。</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</si>
  <si>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</si>
  <si>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</si>
  <si>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措施落地率</t>
  </si>
  <si>
    <t>措施落地全覆盖</t>
  </si>
  <si>
    <t>满足作物生长所需养分，改善耕地土壤环境质量，从源头上保障农产品质量安全，让老百姓吃的放心</t>
  </si>
  <si>
    <t xml:space="preserve">达到 </t>
  </si>
  <si>
    <t>反映根据土壤环境状况与种植作物特征，优化有机肥化肥的种类与施用量采购1批化肥</t>
  </si>
  <si>
    <t>参会人员满意度</t>
  </si>
  <si>
    <t>反映参会人员对会议开展的满意度。参会人员满意度=（参会满意人数/问卷调查人数）*100%</t>
  </si>
  <si>
    <t>完成组织研究”三农“工作重大战略，提出加快农村改革发展重大政策建议，推动落实”三农“重大规划。统筹推进乡村振兴战略重大事项，组织成员单位及有关部门围绕农业农村改革发展重大问题开展调查研究，提出政策工作建议。组织开展对县市党政领导班子和领导干部推进乡村振兴战略情况的实际考核。</t>
  </si>
  <si>
    <t>参与检查(核查)人数</t>
  </si>
  <si>
    <t>反映参与检查核查的工作人数。</t>
  </si>
  <si>
    <t>完成检查报告数量</t>
  </si>
  <si>
    <t>反映检查核查形成的报告（总结）个数。</t>
  </si>
  <si>
    <t>开展检查（核查）次数</t>
  </si>
  <si>
    <t>反映检查核查的次数情况。</t>
  </si>
  <si>
    <t>根据市委、市政府的部署和市委农村工作领导小组的安排，召开会议</t>
  </si>
  <si>
    <t>反映根据市委、市政府的部署和市委农村工作领导小组的安排，召开会议期数。</t>
  </si>
  <si>
    <t xml:space="preserve"> 办公耗材采购完成率</t>
  </si>
  <si>
    <t>反映办公耗材采购完成率</t>
  </si>
  <si>
    <t>检查（核查）任务完成率</t>
  </si>
  <si>
    <t>反映检查工作的执行情况。
检查任务完成率=实际完成检查（核查）任务数/计划完成检查（核查）任务数*100%</t>
  </si>
  <si>
    <t>出具报告合格率</t>
  </si>
  <si>
    <t>反映市委农村工作出具报告合格率</t>
  </si>
  <si>
    <t>差旅费使用报销合规</t>
  </si>
  <si>
    <t>反映差旅费的使用合法合规，未超出相关文件规定标准</t>
  </si>
  <si>
    <t>办公耗材采购验收合格率</t>
  </si>
  <si>
    <t>反映办公耗材采购验收合格率</t>
  </si>
  <si>
    <t>出具报告及时率</t>
  </si>
  <si>
    <t>反映出具报告及时率</t>
  </si>
  <si>
    <t xml:space="preserve">差旅费报销及时率 </t>
  </si>
  <si>
    <t>反映差旅费报销及时率</t>
  </si>
  <si>
    <t>办公耗材采购及时率</t>
  </si>
  <si>
    <t>反映办公耗材采购及时率</t>
  </si>
  <si>
    <t>反映差旅费使用报销标准</t>
  </si>
  <si>
    <t>检查（核查）结果报市委领导小组参考</t>
  </si>
  <si>
    <t>反映相关检查核查结果上报情况。
检查结果公开率</t>
  </si>
  <si>
    <t>检查（核查）人员被投诉次数</t>
  </si>
  <si>
    <t>反映服务对象对检查核查工作的整体满意情况。</t>
  </si>
  <si>
    <t>根据“十四五”规划及与保险公司签订香格里拉市巩固脱贫攻坚成果防止返贫保险方案，2025年完成建档立卡脱贫户4646户，监测户327户，共计4943户防止返贫致贫保险。</t>
  </si>
  <si>
    <t>购买建档立卡脱贫户返贫保险户数</t>
  </si>
  <si>
    <t>4616户</t>
  </si>
  <si>
    <t>反映购买建档立卡脱贫户返贫保险户数</t>
  </si>
  <si>
    <t>购买监测户返贫保险户数</t>
  </si>
  <si>
    <t>327</t>
  </si>
  <si>
    <t>反映购买监测户返贫保险户数</t>
  </si>
  <si>
    <t>符合条件购买防止返贫保险覆盖率</t>
  </si>
  <si>
    <t>反映符合条件购买防止返贫保险覆盖率</t>
  </si>
  <si>
    <t>保险期限</t>
  </si>
  <si>
    <t>每年5月15日到次5月14日</t>
  </si>
  <si>
    <t>反映保险期限</t>
  </si>
  <si>
    <t>元/户</t>
  </si>
  <si>
    <t>反映参保费用标准</t>
  </si>
  <si>
    <t>明显有效降低被保险人返贫率</t>
  </si>
  <si>
    <t xml:space="preserve">反映项目实施后明显有效降低被保险人返贫率达95%以上
</t>
  </si>
  <si>
    <t>控制返贫数量，从源头上筑起“截流闸”和“拦水坝”，着力提升群众生活保障水平，减少因病、因学、因灾等原因造成致贫返贫问题发生，切实巩固拓展脱贫攻坚成果同乡村振兴有效衔接</t>
  </si>
  <si>
    <t>有效</t>
  </si>
  <si>
    <t>反映项目效益旨在控制返贫数量，从源头上筑起“截流闸”和“拦水坝”，着力提升群众生活保障水平，减少因病、因学、因灾等原因造成致贫返贫问题发生，切实巩固拓展脱贫攻坚成果同乡村振兴有效衔接</t>
  </si>
  <si>
    <t>服务对象满意度指标</t>
  </si>
  <si>
    <t>反映服务对象满意度指标</t>
  </si>
  <si>
    <t>目标1：扩大农业保险覆盖面，增加农业保险品种，提高风险保障程度，加强农业大灾、巨灾风险防范。                            
 目标2：完成兑现2023年农产品保险费补贴县级财政承担部分　　　　　　　　　　　　　　　　　　
 目标3：完成农产品保险费畜牧128687头（能繁母猪24728头，育肥猪53929头，牦牛27644头，奶牛241头，藏系羊22145头）；种植业保险23.69万亩（水稻0.65万亩、玉米8.37万亩、油菜1.92万亩、青稞7.2万亩、小麦2.45万亩、马铃薯3.1万亩）</t>
  </si>
  <si>
    <t>农业保险补贴县级财政补贴覆盖参保乡镇个数</t>
  </si>
  <si>
    <t>11个乡镇完面覆盖</t>
  </si>
  <si>
    <t>反映11个乡镇 农业保险补贴全覆盖</t>
  </si>
  <si>
    <t>农产品保险费种类</t>
  </si>
  <si>
    <t>15</t>
  </si>
  <si>
    <t>反映农产品保险费罗列种类（水稻、玉米、小麦、油菜、马铃薯、油料作物、糖料作物、能繁母猪、育肥猪、奶牛、青稞、牦牛、藏系羊）</t>
  </si>
  <si>
    <t>完成农产品保险费畜牧128687头</t>
  </si>
  <si>
    <t>128687头</t>
  </si>
  <si>
    <t>头/只</t>
  </si>
  <si>
    <t>反映能繁母猪24728头，育肥猪53929头，牦牛27644头，奶牛241头，藏系羊22145头</t>
  </si>
  <si>
    <t>种植业保险23.69万亩</t>
  </si>
  <si>
    <t>23.69万亩</t>
  </si>
  <si>
    <t>反映水稻0.65万亩、玉米8.37万亩、油菜1.92万亩、青稞7.2万亩、小麦2.45万亩、马铃薯3.1万亩</t>
  </si>
  <si>
    <t>指标1：农业保险保费补贴县级财政承担10%补贴覆盖面</t>
  </si>
  <si>
    <t>100%</t>
  </si>
  <si>
    <t>覆盖数/总数*100%</t>
  </si>
  <si>
    <t>指标2：完成农产品保险费种植业、畜牧业完成率</t>
  </si>
  <si>
    <t>完成数/总数*100%</t>
  </si>
  <si>
    <t>建设年限截止时间</t>
  </si>
  <si>
    <t>2026年12月31日</t>
  </si>
  <si>
    <t>反映2024年到2026年保险投保完成时限。</t>
  </si>
  <si>
    <t>390</t>
  </si>
  <si>
    <t>反映2024年县级补贴及农户自担部分成本不高于390万元。</t>
  </si>
  <si>
    <t>提高农业生产经营者的参保意识，增强抗灾防风险能力</t>
  </si>
  <si>
    <t>上升</t>
  </si>
  <si>
    <t>反映提高农业生产经营者的参保意识，增强抗灾防风险能力</t>
  </si>
  <si>
    <t>稳定农民群众预防灾害风险能力，减少损失</t>
  </si>
  <si>
    <t>反映强化与农业防灾减损体系</t>
  </si>
  <si>
    <t>种养殖业保险受益者满意度</t>
  </si>
  <si>
    <t>达到85%以上</t>
  </si>
  <si>
    <t>满意</t>
  </si>
  <si>
    <t>部门内部满意度</t>
  </si>
  <si>
    <t>≧95%</t>
  </si>
  <si>
    <t>1.至11个乡镇或企业、农民专业合作社参与引导对农业生产中存在的主要技术问题及管理存在的问题下乡；2.培训农业生产中常用种植、病虫害防治技术3期；3.负责开展农作物、肥料新品种、新技术的试验、示范基地3个</t>
  </si>
  <si>
    <t>至乡镇或企业、农民专业合作社参与引导对农业生产中存在的主要技术问题及管理存在的问题下乡覆盖面，农药、种子、化肥等农用物资登记检查等</t>
  </si>
  <si>
    <t>11个</t>
  </si>
  <si>
    <t>对接帮扶各乡镇本地公司及合作社，对有培训需求的及时提供技术指导</t>
  </si>
  <si>
    <t>培训农业生产中常用种植、病虫害防治技术</t>
  </si>
  <si>
    <t>3期</t>
  </si>
  <si>
    <t>对生产中常用技术、农作物病虫害进行预防培训</t>
  </si>
  <si>
    <t>负责开展农作物、肥料新品种、新技术的试验、示范基地</t>
  </si>
  <si>
    <t>3个</t>
  </si>
  <si>
    <t>完成新品种、新技术的试验</t>
  </si>
  <si>
    <t>办公耗材采购</t>
  </si>
  <si>
    <t>1批</t>
  </si>
  <si>
    <t>批次</t>
  </si>
  <si>
    <t>反映办公耗材采购数量</t>
  </si>
  <si>
    <t>农业生产技术、病虫害防治技术培训覆盖率</t>
  </si>
  <si>
    <t>≧85%</t>
  </si>
  <si>
    <t>实际完成培训数/计划完成培训数*100%</t>
  </si>
  <si>
    <t>农业生产技术、病虫害防治技术培训完成率</t>
  </si>
  <si>
    <t>农业生产技术、病虫害防治技术培训人数完成率</t>
  </si>
  <si>
    <t>≧80%</t>
  </si>
  <si>
    <t>实际完成培训人数/计划完成培训人数*100%</t>
  </si>
  <si>
    <t>农业生产技术、病虫害防治技术培训课件内容主要围绕2个培训内容科学安全用药及病虫害识别防治完成率</t>
  </si>
  <si>
    <t>每个试验示范基地带动农户面积500亩完成率</t>
  </si>
  <si>
    <t>70%</t>
  </si>
  <si>
    <t>实际完成带动数/计划完成带动数*100%</t>
  </si>
  <si>
    <t>95%补助资金2021年12月完成时间</t>
  </si>
  <si>
    <t>实际完成时间/计划完成时间*100%</t>
  </si>
  <si>
    <t>2025年农业生产技术、病虫害防治技术培训</t>
  </si>
  <si>
    <t>在2025年底12月31日按时令完成</t>
  </si>
  <si>
    <t>根据工作开展情况</t>
  </si>
  <si>
    <t>开展农作物、肥料新品种、新技术的试验、示范基地2021年完成时间</t>
  </si>
  <si>
    <t>按实际工作开展及需求完成</t>
  </si>
  <si>
    <t>至乡镇或企业、农民专业合作社参与引导对农业生产中存在的主要技术问题及管理存在的问题下乡2021年完成</t>
  </si>
  <si>
    <t>不高于补助标准</t>
  </si>
  <si>
    <t>反映差旅费、培训费、购买耗材办公用品等不超过相关文件规定标准</t>
  </si>
  <si>
    <t>促进农村建设，提高农业技术推广的效肥料‘农药、农膜等农用物资集中销售，渠道正规，使广大农民群众受益同时减少运输成本5%以上，节约支出同时农业总产值得到提升</t>
  </si>
  <si>
    <t>农业总产值在2024年基础上提升2%以上</t>
  </si>
  <si>
    <t>《农业部关于加强基层农技推广工作制度建设意见》制度建设的意见</t>
  </si>
  <si>
    <t>建立</t>
  </si>
  <si>
    <t>有制度建设</t>
  </si>
  <si>
    <t>病虫害得到有效防治，增加农产品产量</t>
  </si>
  <si>
    <t>产量增加5%以上</t>
  </si>
  <si>
    <t>全区农业技术推广群众满意度</t>
  </si>
  <si>
    <t>95%</t>
  </si>
  <si>
    <t>根据中共香格里拉市委机构编制委员会办公室《关于调整香格里拉市农业综合行政执法大队机构编制事项的通知》香编办发〔2023〕29号、《云南省农业农村厅办公室关于印发2024年中央农业生态资源保护资金渔业资源保护项目实施方案的通知》、《农业农村部关于长江流域重点水域禁捕范围和时间的通告》（农业农村部通告【2019】4号）职能职责、执法快艇采购合同等2025年完成兽医兽药、种畜禽、饲料和饲料添加剂、生猪屠宰、种子、化肥、农药、动物防疫、植物检疫、渔政、农机、水生野生动植物保护、农产品质量等的行政处罚以及与行政处罚相关的行政检查、行政强制，执法宣传工作。执法人员业务能力提升培训。完成金沙江段增殖放流工作。完成新进人员在执法服装采购。</t>
  </si>
  <si>
    <t>公开发放的宣传材料数量</t>
  </si>
  <si>
    <t>2000</t>
  </si>
  <si>
    <t>份（部、个、幅、条）</t>
  </si>
  <si>
    <t>反映制作宣传横幅、宣传册等的数量情况。</t>
  </si>
  <si>
    <t>反映预算部门（单位）参加农业部、农业厅组织开展各类业务培训的期数。</t>
  </si>
  <si>
    <t>参加农业部、农业厅组织执法培训期数</t>
  </si>
  <si>
    <t>业务培训参加人次</t>
  </si>
  <si>
    <t>反映预算部门（单位）组织开展各类培训的人次。</t>
  </si>
  <si>
    <t>完成金沙江段增殖放流工作</t>
  </si>
  <si>
    <t>4次</t>
  </si>
  <si>
    <t>反映完成金沙江段增殖放流工作次数。</t>
  </si>
  <si>
    <t>业务培训人员合格率</t>
  </si>
  <si>
    <t>90 %</t>
  </si>
  <si>
    <t>反映预算部门（单位）组织开展各类培训的质量。
培训人员合格率=（合格的学员数量/培训总学员数量）*100%。</t>
  </si>
  <si>
    <t>参加农业部、农业厅组织执法培训期数参训率</t>
  </si>
  <si>
    <t>85 %</t>
  </si>
  <si>
    <t>反映预算部门（单位）组织开展各类培训中预计参训情况。
参训率=（年参训人数/应参训人数）*100%。</t>
  </si>
  <si>
    <t>宣传、培训计划完成率</t>
  </si>
  <si>
    <t>80%</t>
  </si>
  <si>
    <t>计划完成率=在规定时间内宣传任务完成数/宣传任务计划数*100%</t>
  </si>
  <si>
    <t>及时率</t>
  </si>
  <si>
    <t>反映事实发生与作为宣传事实发生之间的时间差距情况。</t>
  </si>
  <si>
    <t>成本控制率在100%以下，如差旅费市内不超过260元/人/天、培训费不超过450元/人/天</t>
  </si>
  <si>
    <t>社会公众满意度</t>
  </si>
  <si>
    <t>反映社会公众对宣传的满意程度。</t>
  </si>
  <si>
    <t>业务参训人员满意度</t>
  </si>
  <si>
    <t>反映参训人员对培训内容、讲师授课、课程设置和培训效果等的满意度。
参训人员满意度=（对培训整体满意的参训人数/参训总人数）*100%</t>
  </si>
  <si>
    <t xml:space="preserve">根据《2024年国民经济和社会发展计划报告重点目标和重点工作任务分工方案》，2025年计划完成市域内肉牛冻精改良点及生猪人工授精改良站点改良器械、液氮、冻精、塑料套管等耗材的补助7000元/站点。技术指导下乡补助260元/天/人，上限120人/天。规范往年已完成项目，通过聘请第三方进行项目审计，审计费100000元。						
</t>
  </si>
  <si>
    <t>组织或参加培训、下乡技术指导、项目验收</t>
  </si>
  <si>
    <t>120</t>
  </si>
  <si>
    <t>人/天</t>
  </si>
  <si>
    <t>反映预算部门（单位）组织开展各类培训下乡次数。</t>
  </si>
  <si>
    <t>冻精改良点补助</t>
  </si>
  <si>
    <t>16</t>
  </si>
  <si>
    <t>反映全市牲畜改良站点数量</t>
  </si>
  <si>
    <t>项目审计</t>
  </si>
  <si>
    <t>反映规范往年已完成项目，通过聘请第三方进行审计</t>
  </si>
  <si>
    <t>外出培训、项目检查验收及技术培训指导服务下乡差旅费</t>
  </si>
  <si>
    <t>260元/人/天</t>
  </si>
  <si>
    <t>元</t>
  </si>
  <si>
    <t>上限250天</t>
  </si>
  <si>
    <t>通过项目审计确保每个阶段都符合规定和规章制度</t>
  </si>
  <si>
    <t>符合规定和规章制度</t>
  </si>
  <si>
    <t>反映项目审计后达到预期</t>
  </si>
  <si>
    <t>通过畜牧改良我市畜牧业生产基本平稳</t>
  </si>
  <si>
    <t>较上年相比基本平稳</t>
  </si>
  <si>
    <t>反映比较上年生猪、牛等牲畜存栏和出栏量</t>
  </si>
  <si>
    <t>反映2025年开展工作完成时限</t>
  </si>
  <si>
    <t>经济成本指标</t>
  </si>
  <si>
    <t>7000</t>
  </si>
  <si>
    <t>元/个</t>
  </si>
  <si>
    <t>反映肉牛冻精、生猪改良点补助标准</t>
  </si>
  <si>
    <t>260</t>
  </si>
  <si>
    <t>元/人/天</t>
  </si>
  <si>
    <t>反映外出培训、项目检查验收及技术培训指导服务下乡差旅费</t>
  </si>
  <si>
    <t>推动畜禽养殖向专业化、特色化、规范化发展</t>
  </si>
  <si>
    <t>推动</t>
  </si>
  <si>
    <t>反映项目实施是否推动畜禽养殖向专业化、特色化、规范化发展。</t>
  </si>
  <si>
    <t>技术指导下乡</t>
  </si>
  <si>
    <t>提高就业20人</t>
  </si>
  <si>
    <t>反映科技下乡技术指导，提高收益人群的科技素质</t>
  </si>
  <si>
    <t>项目推广总体满意度，养殖农牧户对养殖技术推广工作的满意度</t>
  </si>
  <si>
    <t>反映服务对象对科技推广工作整体满意度。
服务对象满意度=（对科研推广效果整体满意的人数/问卷调查人数）*100%。</t>
  </si>
  <si>
    <t>目标1：有效开展动物产地检疫，动物检疫员管理区域内动物产地检疫率达100%。
目标2：有效开展屠宰检疫工作，动物检疫员在屠宰场检疫时，严格按照程序操作，做到派驻人员到位率达100%，屠宰检疫率达100%,检疫不合格动物及动物产品无害化处理率达100%。
目标3：动物检疫是动物源性食品的安全的保障之一。</t>
  </si>
  <si>
    <t>按检疫规程实施动物及动物产品检疫数动物检疫合格证明、动物检疫记录单</t>
  </si>
  <si>
    <t>660本</t>
  </si>
  <si>
    <t>本</t>
  </si>
  <si>
    <t>反映11乡镇产地检疫《动物检疫合格证明》动物B、动物A票证，动物检疫申报单</t>
  </si>
  <si>
    <t>按照产地检疫及屠宰检疫规程记录率及屠宰检疫用品</t>
  </si>
  <si>
    <t>反映11乡镇产地检疫登记日记录本及日汇总本，屠宰检疫日记录本及屠宰检疫工作中食品红、酒精、甘油、防护用品、屠宰检疫工具、动物卫生监督证章、瘦肉精快速检测试纸、尿杯、动物标识。</t>
  </si>
  <si>
    <t>病害动物及产品进行无害化处理率</t>
  </si>
  <si>
    <t>反映全市（规模养殖场与正规屠宰场）病死畜禽无害化处理达100%反映全市（规模养殖场与正规屠宰场）病死畜禽无害化处理达100%</t>
  </si>
  <si>
    <t>动物检疫申报点建设</t>
  </si>
  <si>
    <t>7个</t>
  </si>
  <si>
    <t>反映动物检疫申报点规范化建设</t>
  </si>
  <si>
    <t>计划投资35万元。</t>
  </si>
  <si>
    <t>动物检疫出证率（动物Ａ/Ｂ、产品Ａ/Ｂ）</t>
  </si>
  <si>
    <t>反映动物检疫合格证明产品B(600本)(12元/份*600本）出证率</t>
  </si>
  <si>
    <t>动物检疫工作记录率，防护用品及检疫用品</t>
  </si>
  <si>
    <t>反映动物产地检疫日记录本30本日汇总表30本，屠宰检疫记录本30本，橡胶手套800双，动物卫生监督证章制作（屠宰检疫验讫章储墨筒10个、屠宰检疫验讫章4套）、瘦肉精快速检测试纸40盒、尿杯2000只、禽流感快速检测试纸H5 20盒、H7 20盒、H9 20盒、动物标识（猪耳标48000枚、牛耳标20000枚、羊耳标10000枚）、动物卫生监督标志服10套</t>
  </si>
  <si>
    <t>病害动物及产品进行无害化处理</t>
  </si>
  <si>
    <t>反映病害动物及产品进行无害化处理</t>
  </si>
  <si>
    <t>动物检疫出证，动物检疫工作记录率，防护用品及检疫用品及时率</t>
  </si>
  <si>
    <t>反映动物检疫出证，动物检疫工作记录率，防护用品及检疫用品及时率</t>
  </si>
  <si>
    <t>动物检疫出证，动物检疫工作记录率，防护用品及检疫用品完成时限</t>
  </si>
  <si>
    <t>反映动物检疫出证，动物检疫工作记录率，防护用品及检疫用品完成时限</t>
  </si>
  <si>
    <t>66.1348</t>
  </si>
  <si>
    <t>反映项目总投资66.1348万元，全部申请市级财政支持资金，具体用于日常办公经费111348元、无害化处理补助200000元、动物检疫申报点建设350000元</t>
  </si>
  <si>
    <t>保障动物性食品的安全</t>
  </si>
  <si>
    <t>1起</t>
  </si>
  <si>
    <t>起</t>
  </si>
  <si>
    <t>反映食品安全责任书是否落实到位</t>
  </si>
  <si>
    <t>减轻疫病发生率</t>
  </si>
  <si>
    <t>重大动物疫病发生数少于1起</t>
  </si>
  <si>
    <t>反映全市（规模养殖场与正规屠宰场）病死畜禽无害化处理达是否达到100%</t>
  </si>
  <si>
    <t>病死畜做无害化处理是环保、并控制病原传播的方法</t>
  </si>
  <si>
    <t>反映全市（规模养殖场与正规屠宰场）病死畜禽无害化处理达100%</t>
  </si>
  <si>
    <t>2020年关于动物检疫检验的工作总结</t>
  </si>
  <si>
    <t>完成</t>
  </si>
  <si>
    <t>及时</t>
  </si>
  <si>
    <t>反映是否年初有计划，年终有总结</t>
  </si>
  <si>
    <t>重大动物疫病防控覆盖养殖户满意度</t>
  </si>
  <si>
    <t>反映全市重大动物防控满意度</t>
  </si>
  <si>
    <t>完成2019年至2023年香格里拉市高标准农田建设项目管护
完成2024年香格里拉市高标准农田建设</t>
  </si>
  <si>
    <t>完成需管护项目数占比</t>
  </si>
  <si>
    <t>反映因除人为因素外项目受损管护修复完成情况。
完成率=（需管护修复项目数/完成数）*100%。</t>
  </si>
  <si>
    <t>安全事故发生率</t>
  </si>
  <si>
    <t>0</t>
  </si>
  <si>
    <t>反映工程实施期间的安全目标。</t>
  </si>
  <si>
    <t>资金管护年度项目设施正常运行</t>
  </si>
  <si>
    <t>反映项目运行是否正常情况。
项目运行情况占比=实际项目个数/正常运行项目个数×100%。</t>
  </si>
  <si>
    <t>35</t>
  </si>
  <si>
    <t>万元/年</t>
  </si>
  <si>
    <t>反映项目运行过程中成本费用</t>
  </si>
  <si>
    <t>综合使用率</t>
  </si>
  <si>
    <t>反映设施建成后的利用、使用的情况。
综合使用率=（投入使用的基础建设工程建设内容/完成建设内容）*100%</t>
  </si>
  <si>
    <t>项目使用年限中，项目正常运行</t>
  </si>
  <si>
    <t>通过工程设计使用年限反映可持续的效果。</t>
  </si>
  <si>
    <t>受益人群满意度</t>
  </si>
  <si>
    <t>调查人群中对设施建设或设施运行的满意度。
受益人群覆盖率=（调查人群中对设施建设或设施运行的人数/问卷调查人数）*100%</t>
  </si>
  <si>
    <t>根据《云南省财政厅等6部门关于印发云南省衔接资金项目资金管理操作手册的通知》（云财农办〔2023〕191号）、文件精神及州委农村工作领导小组第7次会议暨州对县（市）财政衔接资金项目绩效评价发现问题整改部署会议要求，为切实做好2024年度财政衔接资金项目绩效评价考核工作，实现年度考核“争A”的目标任务，2025年巩固拓展脱贫攻坚推进乡村振兴指挥部负责乡村振兴领域重点项目指挥部日常工作事务，统筹推进年度乡村振兴领域重点项目的实施，负责项目谋划、调度及日常管理，负责协调处理项目实施中的问题，负责项目档案资料收集备查等相关工作。</t>
  </si>
  <si>
    <t>推进乡村振兴领域重点项目日常督查、检查</t>
  </si>
  <si>
    <t>24</t>
  </si>
  <si>
    <t>反映指挥部工作，一个月至少2次</t>
  </si>
  <si>
    <t>适时动态管理</t>
  </si>
  <si>
    <t>批</t>
  </si>
  <si>
    <t>反映全市全面贯彻落实省、州、市巩固拓展脱贫攻坚成果同乡村振兴有效衔接问题整改安排部署会议精神，督促指导各乡镇、各部门深入推进审计、绩效评价、专项检查、重点帮督查等各渠道发现问题整改，切实管好用好衔接资金，不断提升项目资金管理使用水平，充分发挥资金使用效益。确保年度工作目标任务全面完成。</t>
  </si>
  <si>
    <t xml:space="preserve"> 培训场次</t>
  </si>
  <si>
    <t>2次</t>
  </si>
  <si>
    <t>次/年</t>
  </si>
  <si>
    <t>反映各级各类巩固拓展脱贫攻坚成果同乡村振兴有效衔接问题整改工作培训场次</t>
  </si>
  <si>
    <t>培训人数</t>
  </si>
  <si>
    <t>100人</t>
  </si>
  <si>
    <t>反映参加培训人数</t>
  </si>
  <si>
    <t xml:space="preserve">差旅费使用报销合规 </t>
  </si>
  <si>
    <t>反映部门内部遵守执行差旅管理办法情况，差旅费的使用合法合规，未超出相关文件规定标准</t>
  </si>
  <si>
    <t>实现年度考核“争A”的目标任务</t>
  </si>
  <si>
    <t>实现</t>
  </si>
  <si>
    <t>反映完成年度财政衔接资金项目绩效评价考核工作，实现年度考核“争A”的目标任务</t>
  </si>
  <si>
    <t>反映全面贯彻落实省、州、市巩固拓展脱贫攻坚成果同乡村振兴有效衔接问题整改安排部署会议精神，督促指导各乡镇、各部门深入推进审计、绩效评价、专项检查、重点帮督查等各渠道发现问题整改，切实管好用好衔接资金，不断提升项目资金管理使用水平，充分发挥资金使用效益。加快推进年度衔接资金项目实施和资金拨付进度，提高资金使用效益，确保第三季度衔接衔接资金拨付率达75%以上，确保年度工作目标任务全面完成时限</t>
  </si>
  <si>
    <t>培训完成及时率</t>
  </si>
  <si>
    <t>反映培训完成及时率</t>
  </si>
  <si>
    <t>差旅费报销及时率</t>
  </si>
  <si>
    <t>反映督促指导各乡镇、各部门深入推进审计、绩效评价、专项检查、重点帮督查等各渠道发现问题整改，切实管好用好衔接资金成本</t>
  </si>
  <si>
    <t>确保年度工作目标任务全面完成</t>
  </si>
  <si>
    <t>确保年度工作目标任务全面完成。</t>
  </si>
  <si>
    <t>反映项目实施后社会效益</t>
  </si>
  <si>
    <t>维持乡村振兴局有效运转</t>
  </si>
  <si>
    <t xml:space="preserve"> 非常有效</t>
  </si>
  <si>
    <t>反映项目实施后达到预期维持乡村振兴局有效还是无效运转</t>
  </si>
  <si>
    <t>反映社会公众满意度</t>
  </si>
  <si>
    <t>根据《做好补充耕地质量评定工作预算的通知》，按照《补充耕地质量验收方法(试行）》，做好补充耕地质量验收评定工作</t>
  </si>
  <si>
    <t>完成补充耕地质量数占比</t>
  </si>
  <si>
    <t>反映补充耕地质量完成情况。
完成率=（需补充耕地质量数/完成数）*100%。</t>
  </si>
  <si>
    <t>反映开展工作期间的安全目标</t>
  </si>
  <si>
    <t>确定测评耕地后半年内完成数占比</t>
  </si>
  <si>
    <t>每个点10000</t>
  </si>
  <si>
    <t>按预算内完成质量评定</t>
  </si>
  <si>
    <t>项目综合使用率</t>
  </si>
  <si>
    <t>补充耕地正常使用</t>
  </si>
  <si>
    <t>通过工补充耕地使用情况反映可持续的效果。</t>
  </si>
  <si>
    <t>在2025年底完成剩余8个乡镇第二轮土地承包到期再延长30年试点工作。指导试点工作结束后各乡（镇）、村、组依照第二轮土地承包到期情况，根据试点村组的工作开展情况结合辖区实际依次稳步开展延包。</t>
  </si>
  <si>
    <t>完成8个乡镇第二轮土地承包</t>
  </si>
  <si>
    <t>8个</t>
  </si>
  <si>
    <t>在2025年底完成第二轮土地承包到期再延长30年试点工作。</t>
  </si>
  <si>
    <t>指导试点工作</t>
  </si>
  <si>
    <t>依照第二轮土地承包到期情况，根据试点村组的工作开展情况结合辖区实际依次稳步开展延包。</t>
  </si>
  <si>
    <t>摸底调查承包现状</t>
  </si>
  <si>
    <t>准确有效</t>
  </si>
  <si>
    <t>一是摸清第二轮土地承包以来家庭承包人口及承包地变化情况；二是摸清2018年确权登记颁证到户情况；三是摸清整户消亡、全家进城落户、整户成为公职人员、承包户退出以及整户无地等情况；四是摸清村、组集体土地利用现状和机动地留用以及农户耕种但未进行确权的土地情况等；五是摸排本集体土地承包历史遗留矛盾和问题等。</t>
  </si>
  <si>
    <t>探索农村二轮承包到期后再延长30年登记颁证试点工作机制。</t>
  </si>
  <si>
    <t>完成公示无异议后重新签订延包合同，颁发农村承包经营权证</t>
  </si>
  <si>
    <t>制定香格里拉市农村二轮土地承包到期后再延长30年试点变更登记办法，报市政府审批后组织实施。</t>
  </si>
  <si>
    <t>摸底调查承包现状时限</t>
  </si>
  <si>
    <t>2025年底完成第二轮土地承包到期再延长30年试点工作。</t>
  </si>
  <si>
    <t>150</t>
  </si>
  <si>
    <t>反映农村土地延包工作开展成本不高于150元/户</t>
  </si>
  <si>
    <t>制定农村土地承包长效管理机制。</t>
  </si>
  <si>
    <t>根据农村经济发展情况，在完善农村土地承包经营权确权登记颁证的基础上，制定农村土地经营权证书遗失补发、注销登记颁证制度，及时补发、注销农户承包经营权证等</t>
  </si>
  <si>
    <t>根据《云南省农业农村厅办公室关于加快应用全国农村集体资产财务管理系统的通知》《关于做好收集并提供有关村级集体经济资产财务方面台账事宜工作的通知》2025年要完成1、全面开展农村集体资产清产核资。2、精准确认农村集体经济组织成员身份。3、有序推进经营性资产股份合作制改革。4、明晰改革后农村集体经济组织定位、功能和权利.</t>
  </si>
  <si>
    <t>组织下沉各乡镇开展农村集体“三资”调查调研、年度清产核资督查指导</t>
  </si>
  <si>
    <t>11</t>
  </si>
  <si>
    <t>到11乡镇开展年度清产核资督促指导工作，按时完成数据上报，进一步加强农村集体“三资”管理。</t>
  </si>
  <si>
    <t>组织管理好各乡镇、各村级财务及集体“三资”管理人员</t>
  </si>
  <si>
    <t>组织管理好各乡镇、各村集体资产财务及集体“三资”管理人员，系统开展培育工作。</t>
  </si>
  <si>
    <t>完成业务指导</t>
  </si>
  <si>
    <t>反映获补助对象认定的准确性情况。获补对象准确率=抽检符合标准的补助对象数/抽检实际补助对象数*100%</t>
  </si>
  <si>
    <t>反映开展农村集体三资监管工作、农村集体经济组织管理工作时限</t>
  </si>
  <si>
    <t>3000</t>
  </si>
  <si>
    <t>反映5个村集体经济组织及有经营活动的组级集体经济组织财务管理系统成本</t>
  </si>
  <si>
    <t>有序推进农村集体经济组织财务台账的建立和规范化管理；加强管理并合理盘活农村集体“三资”。</t>
  </si>
  <si>
    <t>80</t>
  </si>
  <si>
    <t>全市758个农村集体经济组织的财务台账有序建立，进一步加强对集体“三资”的管理。</t>
  </si>
  <si>
    <t>农村集体经济组织成员对农村集体“三资”管理、财务公开的满意度</t>
  </si>
  <si>
    <t>按照规划开展相关管理人员培育</t>
  </si>
  <si>
    <t>完成2024年 购买优质高产牧草种子，优化牧草种植结构。购买靑储打包机完成青绿饲料加工储存。购买收割机用新型农业机械减轻劳作强度。</t>
  </si>
  <si>
    <t>购置优质牧草种子</t>
  </si>
  <si>
    <t>优质黑麦草、靑储玉米、三叶草、鸭茅、牧草王、燕麦、菊苣、紫花苜蓿</t>
  </si>
  <si>
    <t>紫花苜蓿种植面积</t>
  </si>
  <si>
    <t>1000</t>
  </si>
  <si>
    <t>反映紫花苜蓿种植面积</t>
  </si>
  <si>
    <t>紫花苜宿种植</t>
  </si>
  <si>
    <t>1项</t>
  </si>
  <si>
    <t>项（个）</t>
  </si>
  <si>
    <t>通过政府采购方式采购草籽，由6个合作社分别种植完成</t>
  </si>
  <si>
    <t>验收通过率</t>
  </si>
  <si>
    <t>反映合作社种植饲草质量情况。
验收通过率=（通过验收的购置数量/购置总数量）*100%。</t>
  </si>
  <si>
    <t>饲草推广率</t>
  </si>
  <si>
    <t>60</t>
  </si>
  <si>
    <t>反映紫花苜宿种植推广情况。
种植率=（投入种植数/计划推广总数）*100%。</t>
  </si>
  <si>
    <t>反映项目完成时限</t>
  </si>
  <si>
    <t>137</t>
  </si>
  <si>
    <t>反遇拟采购60万元的优质牧草种子、拟投入5万元用于建设优质饲草实验地（实验地计划建设在三坝乡、建塘镇范围）、拟投入72万元用于实施1000亩紫花苜蓿种植项目</t>
  </si>
  <si>
    <t>带动收入增加</t>
  </si>
  <si>
    <t>500</t>
  </si>
  <si>
    <t>反映项目实施后带动示范区受益人群的增加收入情况。</t>
  </si>
  <si>
    <t>项目建设预期效果显著</t>
  </si>
  <si>
    <t>是否显著</t>
  </si>
  <si>
    <t>反映由6个合作社分别建设完成，牧草由涉及的村民刈割利用。尽量解决草食畜动物的冬春饲草料短缺问题。</t>
  </si>
  <si>
    <t>播种草籽农牧户满意度</t>
  </si>
  <si>
    <t>反映项目受益对象的满意度。
项目实施农牧户满意度=（对项目实施农牧户满意的户数/项目实施总户数数）*100%</t>
  </si>
  <si>
    <t>按照中央、省、州相关文件正常开展农村宅基地联审联批工作要求，切实履行农村宅基地审批管理工作职责。进一步做好农村新增乱占耕地建住宅问题排查整治。</t>
  </si>
  <si>
    <t>到乡镇开展宅基地审批业务指导工作</t>
  </si>
  <si>
    <t>落实新修订的土地管理法有关要求，深化“放管服”改革，进一步加强部门协作配合，落实属地管理责任</t>
  </si>
  <si>
    <t>农村宅基地违法图斑核实测绘</t>
  </si>
  <si>
    <t>宗</t>
  </si>
  <si>
    <t>完成数/移交数*100%</t>
  </si>
  <si>
    <t>政策宣传</t>
  </si>
  <si>
    <t>利用布标、会议、发放宣传材料等方式宣传新修订的土地管理法和宅基地申请和审批工作流程。</t>
  </si>
  <si>
    <t>指导与核实完成率</t>
  </si>
  <si>
    <t>反映审批指导情况与图斑核实完成情况。</t>
  </si>
  <si>
    <t>完成业务指导和违法图斑核实</t>
  </si>
  <si>
    <t>反映工作落实的情况。</t>
  </si>
  <si>
    <t>反映至乡镇开展工作下乡成本费用不高于香格里拉市人民政府办公室关于印发《香格里拉市党政机关差旅费管理办法》的通知对应规定范围</t>
  </si>
  <si>
    <t>有序推进农村宅基地审批工作</t>
  </si>
  <si>
    <t>指导乡镇有序审批农村宅基地</t>
  </si>
  <si>
    <t>申报宅基地用户满意度</t>
  </si>
  <si>
    <t>按业务流程正常受理审批</t>
  </si>
  <si>
    <t>根据省州市《2024年农产品质量安全监管工作要点的通知》（云农质【2024】3号、迪农发【2024】50号文件要求，2024年食品安全工作评议考核细则通知，香市安办法【2024】8号文1.完成农产品定量检测1.8批次/千人任务337个。2.完成农产品蔬菜、水果快速检测任务5200个。3.完成11个乡镇农产品质量安全网格化管理建设。4.完成“三品一标”证后监管工作5.农产品质量安全日常监管工作。</t>
  </si>
  <si>
    <t>农产品定量检测1.8批次/千人</t>
  </si>
  <si>
    <t>任务数337个</t>
  </si>
  <si>
    <t>州级政府下发的目标任务数为337个</t>
  </si>
  <si>
    <t>农产品质量安全培训</t>
  </si>
  <si>
    <t xml:space="preserve">根据《关于印发《香格里拉市深化质量提升三年行动方案（2023-2024年）》的通知》、《关于印发2024年农产品质量安全监管工作要点的通知》、《关于印发香格里拉市2024年食品安全重点工作安排及目标责任清单的通知》、《关于印发香格里拉市贯彻落实《质量强国建设纲要》深化质量强市建设的任务清单的通知》目标要求开展1期培训
</t>
  </si>
  <si>
    <t>农产品蔬菜、水果快速检测</t>
  </si>
  <si>
    <t>任务数5200个</t>
  </si>
  <si>
    <t>州级政府下发的目标任务数为5200个</t>
  </si>
  <si>
    <t>新增申报认证绿色有机产品</t>
  </si>
  <si>
    <t>任务数5个产品</t>
  </si>
  <si>
    <t>根据《关于印发《香格里拉市深化质量提升三年行动方案（2023-2024年）》的通知》、《关于印发香格里拉市贯彻落实《质量强国建设纲要》深化质量强市建设的任务清单的通知》，2025年新增完成5个绿色有机产品认证</t>
  </si>
  <si>
    <t>任务完成率</t>
  </si>
  <si>
    <t>任务覆盖率</t>
  </si>
  <si>
    <t>反映检查（核查）工作覆盖面情况。
检查（核查）覆盖率=实际完成检查（核查）覆盖面/检查（核查）计划覆盖面*100%</t>
  </si>
  <si>
    <t>香格里拉市绿色食品发展中心农产品质量安全监管项目完成时限</t>
  </si>
  <si>
    <t>反映香格里拉市绿色食品发展中心农产品质量安全监管项目完成时限</t>
  </si>
  <si>
    <t>日常监管差旅费市域内不超260元，州外不超560元、培训费相关文件规定标准范围</t>
  </si>
  <si>
    <t>反映日常监管下乡，出差标准不超过相关规定（差旅：市域内不超260元，州外不超560元）</t>
  </si>
  <si>
    <t>检测结果公开率</t>
  </si>
  <si>
    <t>反映相关检查核查结果依法公开情况。
检查结果公开率</t>
  </si>
  <si>
    <t>查处问题整改落实率</t>
  </si>
  <si>
    <t>反映检查核查发现问题的整改落实情况。
问题整改落实率=（实际整改问题数/现场检查发现问题数）*100%</t>
  </si>
  <si>
    <t>巡查、抽检人员被投诉次数</t>
  </si>
  <si>
    <t>完成农作物秸秆综合利用，增加秸秆饲料化利用率。</t>
  </si>
  <si>
    <t>购买秸秆打包粉碎一体机</t>
  </si>
  <si>
    <t>反映获补助企业的数量情况，也适用补贴、资助等形式的补助。</t>
  </si>
  <si>
    <t>政策宣传次数</t>
  </si>
  <si>
    <t>反映补助政策的宣传力度情况。</t>
  </si>
  <si>
    <t>获补覆盖率</t>
  </si>
  <si>
    <t>获补覆盖率=实际获得补助人数（企业数）/申请符合标准人数（企业数）*100%</t>
  </si>
  <si>
    <t>补助发放及时率</t>
  </si>
  <si>
    <t>反映秸秆打包机补助发放及时率</t>
  </si>
  <si>
    <t>反映机器购机款总价两万以内补助金额不得大于补购机款80%</t>
  </si>
  <si>
    <t>从源头上坚决控制露天焚烧秸秆现象，大力推广秸秆粉碎还田、“堆肥”还田等肥料化利用技术，拓展秸秆生物质颗粒燃料、秸秆饲料等综合利用渠道，提高秸秆综合利用率。</t>
  </si>
  <si>
    <t>根据香格里拉市人民政府办公室关于印发《香格里拉市2021年秸秆禁烧及综合利用实施方案》的通知（香政办发【2021】98号）要求达到预期效果</t>
  </si>
  <si>
    <t>综合利用率</t>
  </si>
  <si>
    <t>秸秆综合利用率</t>
  </si>
  <si>
    <t>对象满意度</t>
  </si>
  <si>
    <t>服务对象满意</t>
  </si>
  <si>
    <t>1、实现应免畜禽免疫密度达100%
2、实现疫苗发放率达100%
4.、实现对符合条件、主动申报的养殖户实行“先打后补”的养殖户实行率达100% 。
5、实现疑似阳性疫情监测率达100%。
6、实现11乡镇重大动物疫病强制免疫抗体检测合格率达100%。
7、依法对上级补助资金使用率达100%
8、实现依法对重大动物疫情处置率达100%。
9、实现动物疫病强制免疫按时按量完成
10、老百姓对动物疫病防控工作满意度达100%。</t>
  </si>
  <si>
    <t>实现强制免疫应免畜禽免疫密度</t>
  </si>
  <si>
    <t>春秋两防强制免疫做到“乡不漏村、村不漏户、户不漏畜、畜不漏针”的工作原则，确保免疫密度达标</t>
  </si>
  <si>
    <t>动物疫病免疫疫苗、应急物资、实验室检测耗材采购完成率</t>
  </si>
  <si>
    <t>反映动物疫病免疫疫苗、应急物资、实验室检测耗材采购完成率</t>
  </si>
  <si>
    <t>实现疫苗发放率</t>
  </si>
  <si>
    <t>严格按照政府采购相关要求，实现疫苗到位及时，并第一时间配送至各乡镇，按时按量按质完成动物免疫</t>
  </si>
  <si>
    <t>实现对疑似阳性疫情监测率</t>
  </si>
  <si>
    <t>发现畜禽异常发病要及时采集样品送检至实验室，实验室要在规定时间内出具监测报告</t>
  </si>
  <si>
    <t>实现11乡镇重大动物疫病强制免疫抗体监测合格率</t>
  </si>
  <si>
    <t>70</t>
  </si>
  <si>
    <t>动物疫苗强制免疫确保免疫密度，加强督查指导，加大实验室监测力度，实现抗体监测合格</t>
  </si>
  <si>
    <t>动物疫病免疫疫苗、应急物资、实验室检测耗材物资采购验收合格率</t>
  </si>
  <si>
    <t>反映动物疫病免疫疫苗、应急物资、实验室检测耗材物资采购验收合格率</t>
  </si>
  <si>
    <t>实现上级补助资金使用率</t>
  </si>
  <si>
    <t>严格按照贯彻国家的方针政策、做到资金专款专用，对重点项目提前做好实施方案，做到早启动、早实施。</t>
  </si>
  <si>
    <t>实现依法对重大动物疫情处置率达</t>
  </si>
  <si>
    <t>对动物疫情采取“早、快、严、小”的原则，严格落实“四不一处理”</t>
  </si>
  <si>
    <t>实现动物疫病强制免疫按时完成</t>
  </si>
  <si>
    <t>春防在3月10日前完成、秋防在10月30日前完成</t>
  </si>
  <si>
    <t>月</t>
  </si>
  <si>
    <t>实现春防在3月10日前完成免疫、秋防在10月30日前完成</t>
  </si>
  <si>
    <t>动物疫病免疫疫苗、应急物资、实验室检测耗材采购及时率</t>
  </si>
  <si>
    <t>反映动物疫病免疫疫苗、应急物资、实验室检测耗材采购及时率</t>
  </si>
  <si>
    <t>408.7</t>
  </si>
  <si>
    <t>反映动物疫病免疫疫苗、应急物资、实验室检测耗材采购资金预算360万元，下乡办公经费预算5万元，动物疫病监测采样补助经费预算1.4万元，实验室检测技能提升外出进修经费预算1.3万元，建设或购置129套固定式防疫注射栏和6套动物防疫设备，市级配套资金41万元。</t>
  </si>
  <si>
    <t xml:space="preserve">社会效益指标   重大动物疫情发生次数 </t>
  </si>
  <si>
    <t>反映社会效益指标   重大动物疫情发生次数  小于等于1次</t>
  </si>
  <si>
    <t>农业产业发展</t>
  </si>
  <si>
    <t>通过动物疫病防控工作胡开展，推动农村产业发展</t>
  </si>
  <si>
    <t>实现受益对象满意度</t>
  </si>
  <si>
    <t>通过对项目死亡实施，加大动物疫病的防控力度，有效控制动物疫情，减少养殖户的损失</t>
  </si>
  <si>
    <t>预算06表</t>
  </si>
  <si>
    <t>2025年部门政府性基金预算支出预算表</t>
  </si>
  <si>
    <t>政府性基金预算支出</t>
  </si>
  <si>
    <t>此表无内容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</si>
  <si>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</si>
  <si>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</si>
  <si>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</si>
  <si>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</si>
  <si>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</si>
  <si>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</si>
  <si>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</si>
  <si>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</si>
  <si>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</si>
  <si>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</si>
  <si>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</si>
  <si>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</si>
  <si>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t>
  </si>
  <si>
    <t>A05040101 复印纸</t>
  </si>
  <si>
    <t>车辆保险</t>
  </si>
  <si>
    <t>C09019900 其他农业服务</t>
  </si>
  <si>
    <t>车辆燃油</t>
  </si>
  <si>
    <t>升</t>
  </si>
  <si>
    <t>车辆维修</t>
  </si>
  <si>
    <t>彩色打印机</t>
  </si>
  <si>
    <t>A02021002 A3彩色打印机</t>
  </si>
  <si>
    <t>纸</t>
  </si>
  <si>
    <t>办公监控设备</t>
  </si>
  <si>
    <t>A02091107 视频监控设备</t>
  </si>
  <si>
    <t>套</t>
  </si>
  <si>
    <t>数字照相机</t>
  </si>
  <si>
    <t>A02020501 数字照相机</t>
  </si>
  <si>
    <t>碎纸机</t>
  </si>
  <si>
    <t>A02021301 碎纸机</t>
  </si>
  <si>
    <t>物业管理</t>
  </si>
  <si>
    <t>C21040001 物业管理服务</t>
  </si>
  <si>
    <t>优质牧草饲草草籽</t>
  </si>
  <si>
    <t>A07030904 饲料作物用种子</t>
  </si>
  <si>
    <t>兽用疫苗采购</t>
  </si>
  <si>
    <t>A07025203 兽用疫苗</t>
  </si>
  <si>
    <t>农产品定量检测服务</t>
  </si>
  <si>
    <t>C19990000 其他专业技术服务</t>
  </si>
  <si>
    <t>农村土地延包摸底调查技术服务，系统数据变更及外业实测，系 统地块图斑处理，公示勘误修正及数据库处理，反馈修正、 编制导出等服务费</t>
  </si>
  <si>
    <t>C01030200 测绘科学技术研究服务</t>
  </si>
  <si>
    <t>打印机</t>
  </si>
  <si>
    <t>档案柜</t>
  </si>
  <si>
    <t>A05010502 文件柜</t>
  </si>
  <si>
    <t>组</t>
  </si>
  <si>
    <t>小型打印机</t>
  </si>
  <si>
    <t>取暧桌</t>
  </si>
  <si>
    <t>A02061808 取暖器</t>
  </si>
  <si>
    <t>张</t>
  </si>
  <si>
    <t>传真复印机</t>
  </si>
  <si>
    <t>A02081001 文件(图文)传真机</t>
  </si>
  <si>
    <t>预算08表</t>
  </si>
  <si>
    <t>2025年部门政府购买服务预算表</t>
  </si>
  <si>
    <t>政府购买服务项目</t>
  </si>
  <si>
    <t>政府购买服务目录</t>
  </si>
  <si>
    <t>农村土地延包需要专业的测绘公司作业</t>
  </si>
  <si>
    <t>A0611 自然资源管理服务</t>
  </si>
  <si>
    <t>A1202 农业资源与环境保护服务</t>
  </si>
  <si>
    <t>A1702 检验检疫检测及认证服务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</si>
  <si>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</si>
  <si>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</si>
  <si>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</si>
  <si>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</si>
  <si>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</si>
  <si>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</si>
  <si>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</si>
  <si>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</si>
  <si>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</si>
  <si>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</si>
  <si>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</si>
  <si>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</si>
  <si>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</si>
  <si>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</si>
  <si>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</si>
  <si>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</si>
  <si>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</si>
  <si>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</si>
  <si>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</si>
  <si>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</si>
  <si>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</si>
  <si>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</si>
  <si>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</si>
  <si>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</si>
  <si>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</si>
  <si>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</si>
  <si>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</si>
  <si>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</si>
  <si>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</si>
  <si>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</si>
  <si>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</si>
  <si>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</si>
  <si>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</si>
  <si>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</si>
  <si>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</si>
  <si>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</si>
  <si>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</si>
  <si>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</si>
  <si>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</si>
  <si>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</si>
  <si>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预算12表</t>
  </si>
  <si>
    <t>2025年部门项目支出中期规划预算表</t>
  </si>
  <si>
    <t>项目级次</t>
  </si>
  <si>
    <t>2025年</t>
  </si>
  <si>
    <t>2026年</t>
  </si>
  <si>
    <t>2027年</t>
  </si>
  <si>
    <t>229 其他运转类</t>
  </si>
  <si>
    <t>香格里拉市委农村工作领导小组办公室专项经费</t>
  </si>
  <si>
    <t>本级</t>
  </si>
  <si>
    <t>311 专项业务类</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</si>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</sst>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color theme="1"/>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2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4" applyNumberFormat="0" applyFill="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29" fillId="0" borderId="0" applyNumberFormat="0" applyFill="0" applyBorder="0" applyAlignment="0" applyProtection="0">
      <alignment vertical="center"/>
    </xf>
    <xf numFmtId="0" fontId="30" fillId="3" borderId="26" applyNumberFormat="0" applyAlignment="0" applyProtection="0">
      <alignment vertical="center"/>
    </xf>
    <xf numFmtId="0" fontId="31" fillId="4" borderId="27" applyNumberFormat="0" applyAlignment="0" applyProtection="0">
      <alignment vertical="center"/>
    </xf>
    <xf numFmtId="0" fontId="32" fillId="4" borderId="26" applyNumberFormat="0" applyAlignment="0" applyProtection="0">
      <alignment vertical="center"/>
    </xf>
    <xf numFmtId="0" fontId="33" fillId="5" borderId="28" applyNumberFormat="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0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5" fillId="0" borderId="7"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wrapText="1"/>
      <protection locked="0"/>
    </xf>
    <xf numFmtId="4" fontId="3" fillId="0" borderId="7" xfId="0" applyNumberFormat="1" applyFont="1" applyFill="1" applyBorder="1" applyAlignment="1" applyProtection="1">
      <alignment horizontal="right" vertical="center" wrapText="1"/>
      <protection locked="0"/>
    </xf>
    <xf numFmtId="176" fontId="5" fillId="0" borderId="7" xfId="51" applyNumberFormat="1" applyFont="1" applyBorder="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6"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0" applyNumberFormat="1" applyFont="1" applyBorder="1">
      <alignment horizontal="left" vertical="center" wrapText="1"/>
    </xf>
    <xf numFmtId="49" fontId="8" fillId="0" borderId="0" xfId="50" applyNumberFormat="1" applyFont="1" applyBorder="1" applyAlignment="1">
      <alignment horizontal="right" vertical="center" wrapText="1"/>
    </xf>
    <xf numFmtId="49" fontId="9" fillId="0" borderId="0" xfId="50" applyNumberFormat="1" applyFont="1" applyBorder="1" applyAlignment="1">
      <alignment horizontal="center" vertical="center" wrapText="1"/>
    </xf>
    <xf numFmtId="49" fontId="10"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49" fontId="10" fillId="0" borderId="7" xfId="50" applyNumberFormat="1" applyFont="1" applyBorder="1">
      <alignment horizontal="left" vertical="center" wrapText="1"/>
    </xf>
    <xf numFmtId="180" fontId="8" fillId="0" borderId="7" xfId="56" applyNumberFormat="1" applyFont="1" applyBorder="1">
      <alignment horizontal="right" vertical="center"/>
    </xf>
    <xf numFmtId="176" fontId="8" fillId="0" borderId="7" xfId="51"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protection locked="0"/>
    </xf>
    <xf numFmtId="4" fontId="3" fillId="0" borderId="11" xfId="0" applyNumberFormat="1" applyFont="1" applyFill="1" applyBorder="1" applyAlignment="1" applyProtection="1">
      <alignment horizontal="right" vertical="center"/>
      <protection locked="0"/>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Fill="1" applyBorder="1" applyAlignment="1" applyProtection="1">
      <alignment horizontal="right" vertical="center"/>
    </xf>
    <xf numFmtId="0" fontId="3" fillId="0" borderId="1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3" fillId="0" borderId="7"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4" fillId="0" borderId="7" xfId="0" applyFont="1" applyFill="1" applyBorder="1" applyAlignment="1" applyProtection="1">
      <alignment vertical="center"/>
    </xf>
    <xf numFmtId="0" fontId="5" fillId="0" borderId="7" xfId="0" applyFont="1" applyFill="1" applyBorder="1" applyAlignment="1" applyProtection="1">
      <alignment vertical="top"/>
      <protection locked="0"/>
    </xf>
    <xf numFmtId="49" fontId="5" fillId="0" borderId="7" xfId="50" applyFont="1">
      <alignment horizontal="left" vertical="center" wrapText="1"/>
    </xf>
    <xf numFmtId="0" fontId="0" fillId="0" borderId="0" xfId="0" applyFill="1" applyBorder="1" applyAlignment="1" applyProtection="1">
      <alignment vertical="center"/>
    </xf>
    <xf numFmtId="0" fontId="5" fillId="0" borderId="0" xfId="0" applyFont="1" applyBorder="1" applyAlignment="1">
      <alignment horizontal="left" vertical="center"/>
    </xf>
    <xf numFmtId="0" fontId="5" fillId="0" borderId="7" xfId="0" applyFont="1" applyFill="1" applyBorder="1" applyAlignment="1" applyProtection="1">
      <alignment vertical="center" wrapText="1"/>
      <protection locked="0"/>
    </xf>
    <xf numFmtId="0" fontId="5" fillId="0" borderId="7" xfId="0" applyFont="1" applyFill="1" applyBorder="1" applyAlignment="1" applyProtection="1">
      <alignment horizontal="left" vertical="top" wrapText="1"/>
      <protection locked="0"/>
    </xf>
    <xf numFmtId="49" fontId="5" fillId="0" borderId="1" xfId="50" applyFont="1" applyFill="1" applyBorder="1" applyAlignment="1" applyProtection="1">
      <alignment vertical="center" wrapText="1"/>
      <protection locked="0"/>
    </xf>
    <xf numFmtId="0" fontId="5" fillId="0" borderId="1" xfId="0" applyFont="1" applyFill="1" applyBorder="1" applyAlignment="1" applyProtection="1">
      <alignment vertical="center" wrapText="1"/>
      <protection locked="0"/>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Border="1" applyAlignment="1">
      <alignment vertical="top"/>
    </xf>
    <xf numFmtId="0" fontId="14"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0" fillId="0" borderId="14" xfId="0" applyFont="1" applyBorder="1"/>
    <xf numFmtId="0" fontId="0" fillId="0" borderId="15" xfId="0" applyFont="1" applyBorder="1"/>
    <xf numFmtId="0" fontId="0" fillId="0" borderId="16" xfId="0" applyFont="1" applyBorder="1"/>
    <xf numFmtId="0" fontId="0" fillId="0" borderId="17" xfId="0" applyFont="1" applyBorder="1"/>
    <xf numFmtId="0" fontId="0" fillId="0" borderId="18" xfId="0" applyFont="1" applyBorder="1"/>
    <xf numFmtId="0" fontId="0" fillId="0" borderId="19" xfId="0" applyFont="1" applyBorder="1"/>
    <xf numFmtId="4" fontId="3" fillId="0" borderId="7" xfId="0" applyNumberFormat="1" applyFont="1" applyFill="1" applyBorder="1" applyAlignment="1" applyProtection="1">
      <alignment horizontal="right" vertical="center" wrapText="1"/>
    </xf>
    <xf numFmtId="0" fontId="3" fillId="0" borderId="7" xfId="0" applyFont="1" applyFill="1" applyBorder="1" applyAlignment="1" applyProtection="1">
      <alignment horizontal="right" vertical="center" wrapText="1"/>
      <protection locked="0"/>
    </xf>
    <xf numFmtId="4" fontId="3" fillId="0" borderId="7" xfId="0" applyNumberFormat="1" applyFont="1" applyFill="1" applyBorder="1" applyAlignment="1" applyProtection="1">
      <alignment horizontal="right" vertical="center"/>
    </xf>
    <xf numFmtId="0" fontId="16" fillId="0" borderId="7" xfId="0" applyFont="1" applyBorder="1" applyAlignment="1">
      <alignment horizontal="center"/>
    </xf>
    <xf numFmtId="49" fontId="5" fillId="0" borderId="7" xfId="50" applyNumberFormat="1" applyFont="1" applyBorder="1">
      <alignment horizontal="left" vertical="center" wrapText="1"/>
    </xf>
    <xf numFmtId="49" fontId="5" fillId="0" borderId="7" xfId="0" applyNumberFormat="1" applyFont="1" applyBorder="1" applyAlignment="1">
      <alignment horizontal="left" vertical="center" wrapText="1"/>
    </xf>
    <xf numFmtId="0" fontId="5" fillId="0" borderId="7" xfId="0" applyFont="1" applyFill="1" applyBorder="1" applyAlignment="1" applyProtection="1">
      <alignment horizontal="left" vertical="center" indent="1"/>
    </xf>
    <xf numFmtId="0" fontId="5" fillId="0" borderId="7" xfId="0" applyFont="1" applyFill="1" applyBorder="1" applyAlignment="1" applyProtection="1">
      <alignment horizontal="left" vertical="center"/>
    </xf>
    <xf numFmtId="4" fontId="3" fillId="0" borderId="7" xfId="0" applyNumberFormat="1" applyFont="1" applyFill="1" applyBorder="1" applyAlignment="1" applyProtection="1">
      <alignment horizontal="right" vertical="center"/>
      <protection locked="0"/>
    </xf>
    <xf numFmtId="0" fontId="15" fillId="0" borderId="7" xfId="0" applyFont="1" applyBorder="1" applyAlignment="1">
      <alignment horizontal="center" vertical="center" wrapText="1"/>
    </xf>
    <xf numFmtId="0" fontId="0" fillId="0" borderId="20" xfId="0" applyFont="1" applyBorder="1"/>
    <xf numFmtId="0" fontId="0" fillId="0" borderId="21" xfId="0" applyFont="1" applyBorder="1"/>
    <xf numFmtId="0" fontId="0" fillId="0" borderId="22" xfId="0" applyFont="1" applyBorder="1"/>
    <xf numFmtId="0" fontId="1" fillId="0" borderId="0" xfId="0" applyFont="1" applyBorder="1" applyAlignment="1">
      <alignment horizontal="center" wrapText="1"/>
    </xf>
    <xf numFmtId="0" fontId="17"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49" fontId="21" fillId="0" borderId="7" xfId="50" applyNumberFormat="1" applyFont="1" applyBorder="1">
      <alignment horizontal="left" vertical="center" wrapText="1"/>
    </xf>
    <xf numFmtId="0" fontId="5" fillId="0" borderId="7" xfId="0" applyFont="1" applyBorder="1" applyAlignment="1">
      <alignment vertical="center"/>
    </xf>
    <xf numFmtId="0" fontId="3" fillId="0" borderId="7" xfId="0" applyFont="1" applyFill="1" applyBorder="1" applyAlignment="1" applyProtection="1">
      <alignment horizontal="left" vertical="center"/>
      <protection locked="0"/>
    </xf>
    <xf numFmtId="0" fontId="3" fillId="0" borderId="7" xfId="0" applyFont="1" applyBorder="1" applyAlignment="1">
      <alignment vertical="center"/>
    </xf>
    <xf numFmtId="4" fontId="21" fillId="0" borderId="7" xfId="0" applyNumberFormat="1" applyFont="1" applyBorder="1" applyAlignment="1">
      <alignment horizontal="right" vertical="center"/>
    </xf>
    <xf numFmtId="0" fontId="5"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21" fillId="0" borderId="7" xfId="0" applyFont="1" applyBorder="1" applyAlignment="1">
      <alignment horizontal="center" vertical="center"/>
    </xf>
    <xf numFmtId="0" fontId="1" fillId="0" borderId="1" xfId="0" applyFont="1" applyBorder="1" applyAlignment="1">
      <alignment horizontal="center" vertical="center" wrapText="1"/>
    </xf>
    <xf numFmtId="0" fontId="12"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4" fontId="8" fillId="0" borderId="7" xfId="0" applyNumberFormat="1" applyFont="1" applyBorder="1" applyAlignment="1">
      <alignment horizontal="right" vertical="center"/>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6" fontId="21" fillId="0" borderId="7" xfId="0" applyNumberFormat="1" applyFont="1" applyBorder="1" applyAlignment="1">
      <alignment horizontal="right" vertical="center"/>
    </xf>
    <xf numFmtId="0" fontId="5"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21" activePane="bottomLeft" state="frozen"/>
      <selection/>
      <selection pane="bottomLeft" activeCell="A4" sqref="A4:B4"/>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1"/>
      <c r="B1" s="1"/>
      <c r="C1" s="1"/>
      <c r="D1" s="1"/>
    </row>
    <row r="2" ht="12" customHeight="1" spans="4:4">
      <c r="D2" s="100" t="s">
        <v>0</v>
      </c>
    </row>
    <row r="3" ht="36" customHeight="1" spans="1:4">
      <c r="A3" s="46" t="s">
        <v>1</v>
      </c>
      <c r="B3" s="193"/>
      <c r="C3" s="193"/>
      <c r="D3" s="193"/>
    </row>
    <row r="4" ht="21" customHeight="1" spans="1:4">
      <c r="A4" s="94" t="s">
        <v>2</v>
      </c>
      <c r="B4" s="158"/>
      <c r="C4" s="158"/>
      <c r="D4" s="99"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69" t="s">
        <v>9</v>
      </c>
      <c r="B8" s="194">
        <v>59794262.29</v>
      </c>
      <c r="C8" s="134" t="s">
        <v>10</v>
      </c>
      <c r="D8" s="147"/>
    </row>
    <row r="9" ht="25.4" customHeight="1" spans="1:4">
      <c r="A9" s="169" t="s">
        <v>11</v>
      </c>
      <c r="B9" s="147"/>
      <c r="C9" s="134" t="s">
        <v>12</v>
      </c>
      <c r="D9" s="147"/>
    </row>
    <row r="10" ht="25.4" customHeight="1" spans="1:4">
      <c r="A10" s="169" t="s">
        <v>13</v>
      </c>
      <c r="B10" s="147"/>
      <c r="C10" s="134" t="s">
        <v>14</v>
      </c>
      <c r="D10" s="147"/>
    </row>
    <row r="11" ht="25.4" customHeight="1" spans="1:4">
      <c r="A11" s="169" t="s">
        <v>15</v>
      </c>
      <c r="B11" s="93"/>
      <c r="C11" s="134" t="s">
        <v>16</v>
      </c>
      <c r="D11" s="147"/>
    </row>
    <row r="12" ht="25.4" customHeight="1" spans="1:4">
      <c r="A12" s="169" t="s">
        <v>17</v>
      </c>
      <c r="B12" s="147"/>
      <c r="C12" s="134" t="s">
        <v>18</v>
      </c>
      <c r="D12" s="147"/>
    </row>
    <row r="13" ht="25.4" customHeight="1" spans="1:4">
      <c r="A13" s="169" t="s">
        <v>19</v>
      </c>
      <c r="B13" s="93"/>
      <c r="C13" s="134" t="s">
        <v>20</v>
      </c>
      <c r="D13" s="147">
        <v>20000</v>
      </c>
    </row>
    <row r="14" ht="25.4" customHeight="1" spans="1:4">
      <c r="A14" s="169" t="s">
        <v>21</v>
      </c>
      <c r="B14" s="93"/>
      <c r="C14" s="134" t="s">
        <v>22</v>
      </c>
      <c r="D14" s="147"/>
    </row>
    <row r="15" ht="25.4" customHeight="1" spans="1:4">
      <c r="A15" s="169" t="s">
        <v>23</v>
      </c>
      <c r="B15" s="93"/>
      <c r="C15" s="134" t="s">
        <v>24</v>
      </c>
      <c r="D15" s="147">
        <v>5218850.82</v>
      </c>
    </row>
    <row r="16" ht="25.4" customHeight="1" spans="1:4">
      <c r="A16" s="195" t="s">
        <v>25</v>
      </c>
      <c r="B16" s="93"/>
      <c r="C16" s="134" t="s">
        <v>26</v>
      </c>
      <c r="D16" s="147">
        <v>4392578.52</v>
      </c>
    </row>
    <row r="17" ht="25.4" customHeight="1" spans="1:4">
      <c r="A17" s="195" t="s">
        <v>27</v>
      </c>
      <c r="B17" s="147"/>
      <c r="C17" s="134" t="s">
        <v>28</v>
      </c>
      <c r="D17" s="147"/>
    </row>
    <row r="18" ht="25.4" customHeight="1" spans="1:4">
      <c r="A18" s="195"/>
      <c r="B18" s="147"/>
      <c r="C18" s="134" t="s">
        <v>29</v>
      </c>
      <c r="D18" s="147"/>
    </row>
    <row r="19" ht="25.4" customHeight="1" spans="1:4">
      <c r="A19" s="195"/>
      <c r="B19" s="147"/>
      <c r="C19" s="134" t="s">
        <v>30</v>
      </c>
      <c r="D19" s="147">
        <v>46155014.8</v>
      </c>
    </row>
    <row r="20" ht="25.4" customHeight="1" spans="1:4">
      <c r="A20" s="195"/>
      <c r="B20" s="147"/>
      <c r="C20" s="134" t="s">
        <v>31</v>
      </c>
      <c r="D20" s="147"/>
    </row>
    <row r="21" ht="25.4" customHeight="1" spans="1:4">
      <c r="A21" s="195"/>
      <c r="B21" s="147"/>
      <c r="C21" s="134" t="s">
        <v>32</v>
      </c>
      <c r="D21" s="147"/>
    </row>
    <row r="22" ht="25.4" customHeight="1" spans="1:4">
      <c r="A22" s="195"/>
      <c r="B22" s="147"/>
      <c r="C22" s="134" t="s">
        <v>33</v>
      </c>
      <c r="D22" s="147"/>
    </row>
    <row r="23" ht="25.4" customHeight="1" spans="1:4">
      <c r="A23" s="195"/>
      <c r="B23" s="147"/>
      <c r="C23" s="134" t="s">
        <v>34</v>
      </c>
      <c r="D23" s="147"/>
    </row>
    <row r="24" ht="25.4" customHeight="1" spans="1:4">
      <c r="A24" s="195"/>
      <c r="B24" s="147"/>
      <c r="C24" s="134" t="s">
        <v>35</v>
      </c>
      <c r="D24" s="147"/>
    </row>
    <row r="25" ht="25.4" customHeight="1" spans="1:4">
      <c r="A25" s="195"/>
      <c r="B25" s="147"/>
      <c r="C25" s="134" t="s">
        <v>36</v>
      </c>
      <c r="D25" s="147"/>
    </row>
    <row r="26" ht="25.4" customHeight="1" spans="1:4">
      <c r="A26" s="195"/>
      <c r="B26" s="147"/>
      <c r="C26" s="134" t="s">
        <v>37</v>
      </c>
      <c r="D26" s="147">
        <v>4007818.15</v>
      </c>
    </row>
    <row r="27" ht="25.4" customHeight="1" spans="1:4">
      <c r="A27" s="195"/>
      <c r="B27" s="147"/>
      <c r="C27" s="134" t="s">
        <v>38</v>
      </c>
      <c r="D27" s="147"/>
    </row>
    <row r="28" ht="25.4" customHeight="1" spans="1:4">
      <c r="A28" s="195"/>
      <c r="B28" s="147"/>
      <c r="C28" s="134" t="s">
        <v>39</v>
      </c>
      <c r="D28" s="147"/>
    </row>
    <row r="29" ht="25.4" customHeight="1" spans="1:4">
      <c r="A29" s="195"/>
      <c r="B29" s="147"/>
      <c r="C29" s="134" t="s">
        <v>40</v>
      </c>
      <c r="D29" s="147"/>
    </row>
    <row r="30" ht="25.4" customHeight="1" spans="1:4">
      <c r="A30" s="195"/>
      <c r="B30" s="147"/>
      <c r="C30" s="134" t="s">
        <v>41</v>
      </c>
      <c r="D30" s="147"/>
    </row>
    <row r="31" ht="25.4" customHeight="1" spans="1:4">
      <c r="A31" s="195"/>
      <c r="B31" s="147"/>
      <c r="C31" s="134" t="s">
        <v>42</v>
      </c>
      <c r="D31" s="147"/>
    </row>
    <row r="32" ht="25.4" customHeight="1" spans="1:4">
      <c r="A32" s="195"/>
      <c r="B32" s="147"/>
      <c r="C32" s="134" t="s">
        <v>43</v>
      </c>
      <c r="D32" s="147"/>
    </row>
    <row r="33" ht="25.4" customHeight="1" spans="1:4">
      <c r="A33" s="195"/>
      <c r="B33" s="147"/>
      <c r="C33" s="134" t="s">
        <v>44</v>
      </c>
      <c r="D33" s="147"/>
    </row>
    <row r="34" ht="25.4" customHeight="1" spans="1:4">
      <c r="A34" s="196" t="s">
        <v>45</v>
      </c>
      <c r="B34" s="166">
        <v>59794262.29</v>
      </c>
      <c r="C34" s="170" t="s">
        <v>46</v>
      </c>
      <c r="D34" s="166">
        <v>59794262.29</v>
      </c>
    </row>
    <row r="35" ht="25.4" customHeight="1" spans="1:4">
      <c r="A35" s="197" t="s">
        <v>47</v>
      </c>
      <c r="B35" s="166"/>
      <c r="C35" s="198" t="s">
        <v>48</v>
      </c>
      <c r="D35" s="199"/>
    </row>
    <row r="36" ht="25.4" customHeight="1" spans="1:4">
      <c r="A36" s="200" t="s">
        <v>49</v>
      </c>
      <c r="B36" s="147"/>
      <c r="C36" s="167" t="s">
        <v>49</v>
      </c>
      <c r="D36" s="93"/>
    </row>
    <row r="37" ht="25.4" customHeight="1" spans="1:4">
      <c r="A37" s="200" t="s">
        <v>50</v>
      </c>
      <c r="B37" s="147"/>
      <c r="C37" s="167" t="s">
        <v>51</v>
      </c>
      <c r="D37" s="93"/>
    </row>
    <row r="38" ht="25.4" customHeight="1" spans="1:4">
      <c r="A38" s="201" t="s">
        <v>52</v>
      </c>
      <c r="B38" s="166">
        <v>59794262.29</v>
      </c>
      <c r="C38" s="170" t="s">
        <v>53</v>
      </c>
      <c r="D38" s="166">
        <v>59794262.29</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4" sqref="A4"/>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56" t="s">
        <v>1096</v>
      </c>
    </row>
    <row r="3" ht="28.5" customHeight="1" spans="1:6">
      <c r="A3" s="29" t="s">
        <v>1097</v>
      </c>
      <c r="B3" s="29"/>
      <c r="C3" s="29"/>
      <c r="D3" s="29"/>
      <c r="E3" s="29"/>
      <c r="F3" s="29"/>
    </row>
    <row r="4" ht="15" customHeight="1" spans="1:6">
      <c r="A4" s="101" t="s">
        <v>2</v>
      </c>
      <c r="B4" s="102"/>
      <c r="C4" s="102"/>
      <c r="D4" s="59"/>
      <c r="E4" s="59"/>
      <c r="F4" s="103" t="s">
        <v>3</v>
      </c>
    </row>
    <row r="5" ht="18.75" customHeight="1" spans="1:6">
      <c r="A5" s="10" t="s">
        <v>242</v>
      </c>
      <c r="B5" s="10" t="s">
        <v>75</v>
      </c>
      <c r="C5" s="10" t="s">
        <v>76</v>
      </c>
      <c r="D5" s="16" t="s">
        <v>1098</v>
      </c>
      <c r="E5" s="63"/>
      <c r="F5" s="63"/>
    </row>
    <row r="6" ht="30" customHeight="1" spans="1:6">
      <c r="A6" s="19"/>
      <c r="B6" s="19"/>
      <c r="C6" s="19"/>
      <c r="D6" s="16" t="s">
        <v>58</v>
      </c>
      <c r="E6" s="63" t="s">
        <v>84</v>
      </c>
      <c r="F6" s="63" t="s">
        <v>85</v>
      </c>
    </row>
    <row r="7" ht="16.5" customHeight="1" spans="1:6">
      <c r="A7" s="63">
        <v>1</v>
      </c>
      <c r="B7" s="63">
        <v>2</v>
      </c>
      <c r="C7" s="63">
        <v>3</v>
      </c>
      <c r="D7" s="63">
        <v>4</v>
      </c>
      <c r="E7" s="63">
        <v>5</v>
      </c>
      <c r="F7" s="63">
        <v>6</v>
      </c>
    </row>
    <row r="8" ht="20.25" customHeight="1" spans="1:6">
      <c r="A8" s="31"/>
      <c r="B8" s="31"/>
      <c r="C8" s="31"/>
      <c r="D8" s="25"/>
      <c r="E8" s="25"/>
      <c r="F8" s="25"/>
    </row>
    <row r="9" ht="17.25" customHeight="1" spans="1:6">
      <c r="A9" s="104" t="s">
        <v>154</v>
      </c>
      <c r="B9" s="105"/>
      <c r="C9" s="105" t="s">
        <v>154</v>
      </c>
      <c r="D9" s="25"/>
      <c r="E9" s="25"/>
      <c r="F9" s="25"/>
    </row>
    <row r="10" customHeight="1" spans="1:1">
      <c r="A10" t="s">
        <v>1099</v>
      </c>
    </row>
  </sheetData>
  <mergeCells count="6">
    <mergeCell ref="A3:F3"/>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1"/>
  <sheetViews>
    <sheetView showZeros="0" workbookViewId="0">
      <pane ySplit="1" topLeftCell="A2" activePane="bottomLeft" state="frozen"/>
      <selection/>
      <selection pane="bottomLeft" activeCell="F28" sqref="F28"/>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5:17">
      <c r="O2" s="55"/>
      <c r="P2" s="55"/>
      <c r="Q2" s="99" t="s">
        <v>1100</v>
      </c>
    </row>
    <row r="3" ht="27.75" customHeight="1" spans="1:17">
      <c r="A3" s="57" t="s">
        <v>1101</v>
      </c>
      <c r="B3" s="29"/>
      <c r="C3" s="29"/>
      <c r="D3" s="29"/>
      <c r="E3" s="29"/>
      <c r="F3" s="29"/>
      <c r="G3" s="29"/>
      <c r="H3" s="29"/>
      <c r="I3" s="29"/>
      <c r="J3" s="29"/>
      <c r="K3" s="47"/>
      <c r="L3" s="29"/>
      <c r="M3" s="29"/>
      <c r="N3" s="29"/>
      <c r="O3" s="47"/>
      <c r="P3" s="47"/>
      <c r="Q3" s="29"/>
    </row>
    <row r="4" ht="18.75" customHeight="1" spans="1:17">
      <c r="A4" s="94" t="s">
        <v>2</v>
      </c>
      <c r="B4" s="7"/>
      <c r="C4" s="7"/>
      <c r="D4" s="7"/>
      <c r="E4" s="7"/>
      <c r="F4" s="7"/>
      <c r="G4" s="7"/>
      <c r="H4" s="7"/>
      <c r="I4" s="7"/>
      <c r="J4" s="7"/>
      <c r="O4" s="64"/>
      <c r="P4" s="64"/>
      <c r="Q4" s="100" t="s">
        <v>233</v>
      </c>
    </row>
    <row r="5" ht="15.75" customHeight="1" spans="1:17">
      <c r="A5" s="10" t="s">
        <v>1102</v>
      </c>
      <c r="B5" s="68" t="s">
        <v>1103</v>
      </c>
      <c r="C5" s="68" t="s">
        <v>1104</v>
      </c>
      <c r="D5" s="68" t="s">
        <v>1105</v>
      </c>
      <c r="E5" s="68" t="s">
        <v>1106</v>
      </c>
      <c r="F5" s="68" t="s">
        <v>1107</v>
      </c>
      <c r="G5" s="69" t="s">
        <v>249</v>
      </c>
      <c r="H5" s="69"/>
      <c r="I5" s="69"/>
      <c r="J5" s="69"/>
      <c r="K5" s="70"/>
      <c r="L5" s="69"/>
      <c r="M5" s="69"/>
      <c r="N5" s="69"/>
      <c r="O5" s="87"/>
      <c r="P5" s="70"/>
      <c r="Q5" s="88"/>
    </row>
    <row r="6" ht="17.25" customHeight="1" spans="1:17">
      <c r="A6" s="15"/>
      <c r="B6" s="71"/>
      <c r="C6" s="71"/>
      <c r="D6" s="71"/>
      <c r="E6" s="71"/>
      <c r="F6" s="71"/>
      <c r="G6" s="71" t="s">
        <v>58</v>
      </c>
      <c r="H6" s="71" t="s">
        <v>61</v>
      </c>
      <c r="I6" s="71" t="s">
        <v>1108</v>
      </c>
      <c r="J6" s="71" t="s">
        <v>1109</v>
      </c>
      <c r="K6" s="72" t="s">
        <v>1110</v>
      </c>
      <c r="L6" s="89" t="s">
        <v>1111</v>
      </c>
      <c r="M6" s="89"/>
      <c r="N6" s="89"/>
      <c r="O6" s="90"/>
      <c r="P6" s="91"/>
      <c r="Q6" s="73"/>
    </row>
    <row r="7" ht="54" customHeight="1" spans="1:17">
      <c r="A7" s="18"/>
      <c r="B7" s="73"/>
      <c r="C7" s="73"/>
      <c r="D7" s="73"/>
      <c r="E7" s="73"/>
      <c r="F7" s="73"/>
      <c r="G7" s="73"/>
      <c r="H7" s="73" t="s">
        <v>60</v>
      </c>
      <c r="I7" s="73"/>
      <c r="J7" s="73"/>
      <c r="K7" s="74"/>
      <c r="L7" s="73" t="s">
        <v>60</v>
      </c>
      <c r="M7" s="73" t="s">
        <v>71</v>
      </c>
      <c r="N7" s="73" t="s">
        <v>256</v>
      </c>
      <c r="O7" s="92" t="s">
        <v>67</v>
      </c>
      <c r="P7" s="74" t="s">
        <v>68</v>
      </c>
      <c r="Q7" s="73" t="s">
        <v>69</v>
      </c>
    </row>
    <row r="8" ht="15" customHeight="1" spans="1:17">
      <c r="A8" s="19">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21" customHeight="1" spans="1:17">
      <c r="A9" s="75" t="str">
        <f>"    "&amp;"全市农技推广经费"</f>
        <v>    全市农技推广经费</v>
      </c>
      <c r="B9" s="76" t="s">
        <v>1112</v>
      </c>
      <c r="C9" s="76" t="s">
        <v>1113</v>
      </c>
      <c r="D9" s="76" t="s">
        <v>547</v>
      </c>
      <c r="E9" s="97">
        <v>100</v>
      </c>
      <c r="F9" s="78">
        <v>20000</v>
      </c>
      <c r="G9" s="78">
        <v>20000</v>
      </c>
      <c r="H9" s="78">
        <v>20000</v>
      </c>
      <c r="I9" s="25"/>
      <c r="J9" s="25"/>
      <c r="K9" s="25"/>
      <c r="L9" s="25"/>
      <c r="M9" s="25"/>
      <c r="N9" s="25"/>
      <c r="O9" s="25"/>
      <c r="P9" s="25"/>
      <c r="Q9" s="25"/>
    </row>
    <row r="10" ht="21" customHeight="1" spans="1:17">
      <c r="A10" s="75" t="str">
        <f t="shared" ref="A10:A12" si="0">"    "&amp;"公务用车运行维护费"</f>
        <v>    公务用车运行维护费</v>
      </c>
      <c r="B10" s="76" t="s">
        <v>1114</v>
      </c>
      <c r="C10" s="76" t="s">
        <v>1115</v>
      </c>
      <c r="D10" s="76" t="s">
        <v>915</v>
      </c>
      <c r="E10" s="97">
        <v>1</v>
      </c>
      <c r="F10" s="78"/>
      <c r="G10" s="78">
        <v>4000</v>
      </c>
      <c r="H10" s="78">
        <v>4000</v>
      </c>
      <c r="I10" s="25"/>
      <c r="J10" s="25"/>
      <c r="K10" s="25"/>
      <c r="L10" s="25"/>
      <c r="M10" s="25"/>
      <c r="N10" s="25"/>
      <c r="O10" s="25"/>
      <c r="P10" s="25"/>
      <c r="Q10" s="25"/>
    </row>
    <row r="11" ht="21" customHeight="1" spans="1:17">
      <c r="A11" s="75" t="str">
        <f t="shared" si="0"/>
        <v>    公务用车运行维护费</v>
      </c>
      <c r="B11" s="76" t="s">
        <v>1116</v>
      </c>
      <c r="C11" s="76" t="s">
        <v>1115</v>
      </c>
      <c r="D11" s="76" t="s">
        <v>1117</v>
      </c>
      <c r="E11" s="97">
        <v>1450</v>
      </c>
      <c r="F11" s="78"/>
      <c r="G11" s="78">
        <v>13050</v>
      </c>
      <c r="H11" s="78">
        <v>13050</v>
      </c>
      <c r="I11" s="25"/>
      <c r="J11" s="25"/>
      <c r="K11" s="25"/>
      <c r="L11" s="25"/>
      <c r="M11" s="25"/>
      <c r="N11" s="25"/>
      <c r="O11" s="25"/>
      <c r="P11" s="25"/>
      <c r="Q11" s="25"/>
    </row>
    <row r="12" ht="21" customHeight="1" spans="1:17">
      <c r="A12" s="75" t="str">
        <f t="shared" si="0"/>
        <v>    公务用车运行维护费</v>
      </c>
      <c r="B12" s="76" t="s">
        <v>1118</v>
      </c>
      <c r="C12" s="76" t="s">
        <v>1115</v>
      </c>
      <c r="D12" s="76" t="s">
        <v>915</v>
      </c>
      <c r="E12" s="97">
        <v>1</v>
      </c>
      <c r="F12" s="78"/>
      <c r="G12" s="78">
        <v>2950</v>
      </c>
      <c r="H12" s="78">
        <v>2950</v>
      </c>
      <c r="I12" s="25"/>
      <c r="J12" s="25"/>
      <c r="K12" s="25"/>
      <c r="L12" s="25"/>
      <c r="M12" s="25"/>
      <c r="N12" s="25"/>
      <c r="O12" s="25"/>
      <c r="P12" s="25"/>
      <c r="Q12" s="25"/>
    </row>
    <row r="13" ht="21" customHeight="1" spans="1:17">
      <c r="A13" s="75" t="str">
        <f t="shared" ref="A13:A19" si="1">"    "&amp;"办公经费"</f>
        <v>    办公经费</v>
      </c>
      <c r="B13" s="76" t="s">
        <v>1119</v>
      </c>
      <c r="C13" s="76" t="s">
        <v>1120</v>
      </c>
      <c r="D13" s="76" t="s">
        <v>480</v>
      </c>
      <c r="E13" s="97">
        <v>4</v>
      </c>
      <c r="F13" s="78">
        <v>26000</v>
      </c>
      <c r="G13" s="78">
        <v>26000</v>
      </c>
      <c r="H13" s="78">
        <v>26000</v>
      </c>
      <c r="I13" s="25"/>
      <c r="J13" s="25"/>
      <c r="K13" s="25"/>
      <c r="L13" s="25"/>
      <c r="M13" s="25"/>
      <c r="N13" s="25"/>
      <c r="O13" s="25"/>
      <c r="P13" s="25"/>
      <c r="Q13" s="25"/>
    </row>
    <row r="14" ht="21" customHeight="1" spans="1:17">
      <c r="A14" s="75" t="str">
        <f t="shared" si="1"/>
        <v>    办公经费</v>
      </c>
      <c r="B14" s="76" t="s">
        <v>289</v>
      </c>
      <c r="C14" s="76" t="s">
        <v>1113</v>
      </c>
      <c r="D14" s="76" t="s">
        <v>469</v>
      </c>
      <c r="E14" s="97">
        <v>170</v>
      </c>
      <c r="F14" s="78">
        <v>34000</v>
      </c>
      <c r="G14" s="78">
        <v>34000</v>
      </c>
      <c r="H14" s="78">
        <v>34000</v>
      </c>
      <c r="I14" s="25"/>
      <c r="J14" s="25"/>
      <c r="K14" s="25"/>
      <c r="L14" s="25"/>
      <c r="M14" s="25"/>
      <c r="N14" s="25"/>
      <c r="O14" s="25"/>
      <c r="P14" s="25"/>
      <c r="Q14" s="25"/>
    </row>
    <row r="15" ht="21" customHeight="1" spans="1:17">
      <c r="A15" s="75" t="str">
        <f t="shared" si="1"/>
        <v>    办公经费</v>
      </c>
      <c r="B15" s="76" t="s">
        <v>1121</v>
      </c>
      <c r="C15" s="76" t="s">
        <v>1113</v>
      </c>
      <c r="D15" s="76" t="s">
        <v>547</v>
      </c>
      <c r="E15" s="97">
        <v>160</v>
      </c>
      <c r="F15" s="78">
        <v>32000</v>
      </c>
      <c r="G15" s="78">
        <v>32000</v>
      </c>
      <c r="H15" s="78">
        <v>32000</v>
      </c>
      <c r="I15" s="25"/>
      <c r="J15" s="25"/>
      <c r="K15" s="25"/>
      <c r="L15" s="25"/>
      <c r="M15" s="25"/>
      <c r="N15" s="25"/>
      <c r="O15" s="25"/>
      <c r="P15" s="25"/>
      <c r="Q15" s="25"/>
    </row>
    <row r="16" ht="21" customHeight="1" spans="1:17">
      <c r="A16" s="75" t="str">
        <f t="shared" si="1"/>
        <v>    办公经费</v>
      </c>
      <c r="B16" s="76" t="s">
        <v>1122</v>
      </c>
      <c r="C16" s="76" t="s">
        <v>1123</v>
      </c>
      <c r="D16" s="76" t="s">
        <v>1124</v>
      </c>
      <c r="E16" s="97">
        <v>1</v>
      </c>
      <c r="F16" s="78">
        <v>75000</v>
      </c>
      <c r="G16" s="78">
        <v>75000</v>
      </c>
      <c r="H16" s="78">
        <v>75000</v>
      </c>
      <c r="I16" s="25"/>
      <c r="J16" s="25"/>
      <c r="K16" s="25"/>
      <c r="L16" s="25"/>
      <c r="M16" s="25"/>
      <c r="N16" s="25"/>
      <c r="O16" s="25"/>
      <c r="P16" s="25"/>
      <c r="Q16" s="25"/>
    </row>
    <row r="17" ht="21" customHeight="1" spans="1:17">
      <c r="A17" s="75" t="str">
        <f t="shared" si="1"/>
        <v>    办公经费</v>
      </c>
      <c r="B17" s="76" t="s">
        <v>1125</v>
      </c>
      <c r="C17" s="76" t="s">
        <v>1126</v>
      </c>
      <c r="D17" s="76" t="s">
        <v>480</v>
      </c>
      <c r="E17" s="97">
        <v>1</v>
      </c>
      <c r="F17" s="78">
        <v>26000</v>
      </c>
      <c r="G17" s="78">
        <v>26000</v>
      </c>
      <c r="H17" s="78">
        <v>26000</v>
      </c>
      <c r="I17" s="25"/>
      <c r="J17" s="25"/>
      <c r="K17" s="25"/>
      <c r="L17" s="25"/>
      <c r="M17" s="25"/>
      <c r="N17" s="25"/>
      <c r="O17" s="25"/>
      <c r="P17" s="25"/>
      <c r="Q17" s="25"/>
    </row>
    <row r="18" ht="21" customHeight="1" spans="1:17">
      <c r="A18" s="75" t="str">
        <f t="shared" si="1"/>
        <v>    办公经费</v>
      </c>
      <c r="B18" s="76" t="s">
        <v>1127</v>
      </c>
      <c r="C18" s="76" t="s">
        <v>1128</v>
      </c>
      <c r="D18" s="76" t="s">
        <v>480</v>
      </c>
      <c r="E18" s="97">
        <v>1</v>
      </c>
      <c r="F18" s="78">
        <v>2000</v>
      </c>
      <c r="G18" s="78">
        <v>2000</v>
      </c>
      <c r="H18" s="78">
        <v>2000</v>
      </c>
      <c r="I18" s="25"/>
      <c r="J18" s="25"/>
      <c r="K18" s="25"/>
      <c r="L18" s="25"/>
      <c r="M18" s="25"/>
      <c r="N18" s="25"/>
      <c r="O18" s="25"/>
      <c r="P18" s="25"/>
      <c r="Q18" s="25"/>
    </row>
    <row r="19" ht="21" customHeight="1" spans="1:17">
      <c r="A19" s="75" t="str">
        <f t="shared" si="1"/>
        <v>    办公经费</v>
      </c>
      <c r="B19" s="76" t="s">
        <v>1129</v>
      </c>
      <c r="C19" s="76" t="s">
        <v>1130</v>
      </c>
      <c r="D19" s="76" t="s">
        <v>524</v>
      </c>
      <c r="E19" s="97">
        <v>1</v>
      </c>
      <c r="F19" s="78">
        <v>100000</v>
      </c>
      <c r="G19" s="78">
        <v>100000</v>
      </c>
      <c r="H19" s="78">
        <v>100000</v>
      </c>
      <c r="I19" s="25"/>
      <c r="J19" s="25"/>
      <c r="K19" s="25"/>
      <c r="L19" s="25"/>
      <c r="M19" s="25"/>
      <c r="N19" s="25"/>
      <c r="O19" s="25"/>
      <c r="P19" s="25"/>
      <c r="Q19" s="25"/>
    </row>
    <row r="20" ht="21" customHeight="1" spans="1:17">
      <c r="A20" s="75" t="str">
        <f>"    "&amp;"饲草饲料工作站饲草推广项目专项资金"</f>
        <v>    饲草饲料工作站饲草推广项目专项资金</v>
      </c>
      <c r="B20" s="76" t="s">
        <v>1131</v>
      </c>
      <c r="C20" s="76" t="s">
        <v>1132</v>
      </c>
      <c r="D20" s="76" t="s">
        <v>825</v>
      </c>
      <c r="E20" s="97">
        <v>1</v>
      </c>
      <c r="F20" s="78">
        <v>220000</v>
      </c>
      <c r="G20" s="78">
        <v>220000</v>
      </c>
      <c r="H20" s="78">
        <v>220000</v>
      </c>
      <c r="I20" s="25"/>
      <c r="J20" s="25"/>
      <c r="K20" s="25"/>
      <c r="L20" s="25"/>
      <c r="M20" s="25"/>
      <c r="N20" s="25"/>
      <c r="O20" s="25"/>
      <c r="P20" s="25"/>
      <c r="Q20" s="25"/>
    </row>
    <row r="21" ht="21" customHeight="1" spans="1:17">
      <c r="A21" s="75" t="str">
        <f>"    "&amp;"重大动物疫病防控工作专项资金"</f>
        <v>    重大动物疫病防控工作专项资金</v>
      </c>
      <c r="B21" s="76" t="s">
        <v>1133</v>
      </c>
      <c r="C21" s="76" t="s">
        <v>1134</v>
      </c>
      <c r="D21" s="76" t="s">
        <v>911</v>
      </c>
      <c r="E21" s="97">
        <v>1</v>
      </c>
      <c r="F21" s="78">
        <v>2160000</v>
      </c>
      <c r="G21" s="78">
        <v>2160000</v>
      </c>
      <c r="H21" s="78">
        <v>2160000</v>
      </c>
      <c r="I21" s="25"/>
      <c r="J21" s="25"/>
      <c r="K21" s="25"/>
      <c r="L21" s="25"/>
      <c r="M21" s="25"/>
      <c r="N21" s="25"/>
      <c r="O21" s="25"/>
      <c r="P21" s="25"/>
      <c r="Q21" s="25"/>
    </row>
    <row r="22" ht="21" customHeight="1" spans="1:17">
      <c r="A22" s="75" t="str">
        <f>"    "&amp;"香格里拉市农产品质量安全工作专项经费"</f>
        <v>    香格里拉市农产品质量安全工作专项经费</v>
      </c>
      <c r="B22" s="76" t="s">
        <v>1135</v>
      </c>
      <c r="C22" s="76" t="s">
        <v>1136</v>
      </c>
      <c r="D22" s="76" t="s">
        <v>911</v>
      </c>
      <c r="E22" s="97">
        <v>1</v>
      </c>
      <c r="F22" s="78">
        <v>200000</v>
      </c>
      <c r="G22" s="78">
        <v>200000</v>
      </c>
      <c r="H22" s="78">
        <v>200000</v>
      </c>
      <c r="I22" s="25"/>
      <c r="J22" s="25"/>
      <c r="K22" s="25"/>
      <c r="L22" s="25"/>
      <c r="M22" s="25"/>
      <c r="N22" s="25"/>
      <c r="O22" s="25"/>
      <c r="P22" s="25"/>
      <c r="Q22" s="25"/>
    </row>
    <row r="23" ht="21" customHeight="1" spans="1:17">
      <c r="A23" s="75" t="str">
        <f>"    "&amp;"香格里拉市农村第二轮土地承包到期后再延包30年试点工作经费"</f>
        <v>    香格里拉市农村第二轮土地承包到期后再延包30年试点工作经费</v>
      </c>
      <c r="B23" s="76" t="s">
        <v>1137</v>
      </c>
      <c r="C23" s="76" t="s">
        <v>1138</v>
      </c>
      <c r="D23" s="76" t="s">
        <v>911</v>
      </c>
      <c r="E23" s="97">
        <v>1</v>
      </c>
      <c r="F23" s="78">
        <v>1978300</v>
      </c>
      <c r="G23" s="78">
        <v>1978300</v>
      </c>
      <c r="H23" s="78">
        <v>1978300</v>
      </c>
      <c r="I23" s="25"/>
      <c r="J23" s="25"/>
      <c r="K23" s="25"/>
      <c r="L23" s="25"/>
      <c r="M23" s="25"/>
      <c r="N23" s="25"/>
      <c r="O23" s="25"/>
      <c r="P23" s="25"/>
      <c r="Q23" s="25"/>
    </row>
    <row r="24" ht="21" customHeight="1" spans="1:17">
      <c r="A24" s="75" t="str">
        <f t="shared" ref="A24:A26" si="2">"    "&amp;"香格里拉市市委农村工作领导小组办公室专项经费"</f>
        <v>    香格里拉市市委农村工作领导小组办公室专项经费</v>
      </c>
      <c r="B24" s="76" t="s">
        <v>1139</v>
      </c>
      <c r="C24" s="76" t="s">
        <v>1120</v>
      </c>
      <c r="D24" s="76" t="s">
        <v>480</v>
      </c>
      <c r="E24" s="97">
        <v>1</v>
      </c>
      <c r="F24" s="78">
        <v>6500</v>
      </c>
      <c r="G24" s="78">
        <v>6500</v>
      </c>
      <c r="H24" s="78">
        <v>6500</v>
      </c>
      <c r="I24" s="25"/>
      <c r="J24" s="25"/>
      <c r="K24" s="25"/>
      <c r="L24" s="25"/>
      <c r="M24" s="25"/>
      <c r="N24" s="25"/>
      <c r="O24" s="25"/>
      <c r="P24" s="25"/>
      <c r="Q24" s="25"/>
    </row>
    <row r="25" ht="21" customHeight="1" spans="1:17">
      <c r="A25" s="75" t="str">
        <f t="shared" si="2"/>
        <v>    香格里拉市市委农村工作领导小组办公室专项经费</v>
      </c>
      <c r="B25" s="76" t="s">
        <v>1127</v>
      </c>
      <c r="C25" s="76" t="s">
        <v>1128</v>
      </c>
      <c r="D25" s="76" t="s">
        <v>480</v>
      </c>
      <c r="E25" s="97">
        <v>1</v>
      </c>
      <c r="F25" s="78">
        <v>2000</v>
      </c>
      <c r="G25" s="78">
        <v>2000</v>
      </c>
      <c r="H25" s="78">
        <v>2000</v>
      </c>
      <c r="I25" s="25"/>
      <c r="J25" s="25"/>
      <c r="K25" s="25"/>
      <c r="L25" s="25"/>
      <c r="M25" s="25"/>
      <c r="N25" s="25"/>
      <c r="O25" s="25"/>
      <c r="P25" s="25"/>
      <c r="Q25" s="25"/>
    </row>
    <row r="26" ht="21" customHeight="1" spans="1:17">
      <c r="A26" s="75" t="str">
        <f t="shared" si="2"/>
        <v>    香格里拉市市委农村工作领导小组办公室专项经费</v>
      </c>
      <c r="B26" s="76" t="s">
        <v>1140</v>
      </c>
      <c r="C26" s="76" t="s">
        <v>1141</v>
      </c>
      <c r="D26" s="76" t="s">
        <v>1142</v>
      </c>
      <c r="E26" s="97">
        <v>1</v>
      </c>
      <c r="F26" s="78">
        <v>800</v>
      </c>
      <c r="G26" s="78">
        <v>800</v>
      </c>
      <c r="H26" s="78">
        <v>800</v>
      </c>
      <c r="I26" s="25"/>
      <c r="J26" s="25"/>
      <c r="K26" s="25"/>
      <c r="L26" s="25"/>
      <c r="M26" s="25"/>
      <c r="N26" s="25"/>
      <c r="O26" s="25"/>
      <c r="P26" s="25"/>
      <c r="Q26" s="25"/>
    </row>
    <row r="27" ht="21" customHeight="1" spans="1:17">
      <c r="A27" s="75" t="str">
        <f t="shared" ref="A27:A30" si="3">"    "&amp;"巩固脱贫攻坚推进乡村振兴指挥部工作专项经费"</f>
        <v>    巩固脱贫攻坚推进乡村振兴指挥部工作专项经费</v>
      </c>
      <c r="B27" s="76" t="s">
        <v>1143</v>
      </c>
      <c r="C27" s="76" t="s">
        <v>1120</v>
      </c>
      <c r="D27" s="76" t="s">
        <v>480</v>
      </c>
      <c r="E27" s="97">
        <v>3</v>
      </c>
      <c r="F27" s="78">
        <v>19500</v>
      </c>
      <c r="G27" s="78">
        <v>19500</v>
      </c>
      <c r="H27" s="78">
        <v>19500</v>
      </c>
      <c r="I27" s="25"/>
      <c r="J27" s="25"/>
      <c r="K27" s="25"/>
      <c r="L27" s="25"/>
      <c r="M27" s="25"/>
      <c r="N27" s="25"/>
      <c r="O27" s="25"/>
      <c r="P27" s="25"/>
      <c r="Q27" s="25"/>
    </row>
    <row r="28" ht="21" customHeight="1" spans="1:17">
      <c r="A28" s="75" t="str">
        <f t="shared" si="3"/>
        <v>    巩固脱贫攻坚推进乡村振兴指挥部工作专项经费</v>
      </c>
      <c r="B28" s="76" t="s">
        <v>1112</v>
      </c>
      <c r="C28" s="76" t="s">
        <v>1113</v>
      </c>
      <c r="D28" s="76" t="s">
        <v>547</v>
      </c>
      <c r="E28" s="97">
        <v>100</v>
      </c>
      <c r="F28" s="78">
        <v>20000</v>
      </c>
      <c r="G28" s="78">
        <v>20000</v>
      </c>
      <c r="H28" s="78">
        <v>20000</v>
      </c>
      <c r="I28" s="25"/>
      <c r="J28" s="25"/>
      <c r="K28" s="25"/>
      <c r="L28" s="25"/>
      <c r="M28" s="25"/>
      <c r="N28" s="25"/>
      <c r="O28" s="25"/>
      <c r="P28" s="25"/>
      <c r="Q28" s="25"/>
    </row>
    <row r="29" ht="21" customHeight="1" spans="1:17">
      <c r="A29" s="75" t="str">
        <f t="shared" si="3"/>
        <v>    巩固脱贫攻坚推进乡村振兴指挥部工作专项经费</v>
      </c>
      <c r="B29" s="76" t="s">
        <v>1144</v>
      </c>
      <c r="C29" s="76" t="s">
        <v>1145</v>
      </c>
      <c r="D29" s="76" t="s">
        <v>1146</v>
      </c>
      <c r="E29" s="97">
        <v>1</v>
      </c>
      <c r="F29" s="78">
        <v>3000</v>
      </c>
      <c r="G29" s="78">
        <v>3000</v>
      </c>
      <c r="H29" s="78">
        <v>3000</v>
      </c>
      <c r="I29" s="25"/>
      <c r="J29" s="25"/>
      <c r="K29" s="25"/>
      <c r="L29" s="25"/>
      <c r="M29" s="25"/>
      <c r="N29" s="25"/>
      <c r="O29" s="25"/>
      <c r="P29" s="25"/>
      <c r="Q29" s="25"/>
    </row>
    <row r="30" ht="21" customHeight="1" spans="1:17">
      <c r="A30" s="75" t="str">
        <f t="shared" si="3"/>
        <v>    巩固脱贫攻坚推进乡村振兴指挥部工作专项经费</v>
      </c>
      <c r="B30" s="76" t="s">
        <v>1147</v>
      </c>
      <c r="C30" s="76" t="s">
        <v>1148</v>
      </c>
      <c r="D30" s="76" t="s">
        <v>480</v>
      </c>
      <c r="E30" s="97">
        <v>1</v>
      </c>
      <c r="F30" s="78">
        <v>3000</v>
      </c>
      <c r="G30" s="78">
        <v>3000</v>
      </c>
      <c r="H30" s="78">
        <v>3000</v>
      </c>
      <c r="I30" s="25"/>
      <c r="J30" s="25"/>
      <c r="K30" s="25"/>
      <c r="L30" s="25"/>
      <c r="M30" s="25"/>
      <c r="N30" s="25"/>
      <c r="O30" s="25"/>
      <c r="P30" s="25"/>
      <c r="Q30" s="25"/>
    </row>
    <row r="31" ht="21" customHeight="1" spans="1:17">
      <c r="A31" s="80" t="s">
        <v>154</v>
      </c>
      <c r="B31" s="81"/>
      <c r="C31" s="81"/>
      <c r="D31" s="81"/>
      <c r="E31" s="98"/>
      <c r="F31" s="78">
        <v>4928100</v>
      </c>
      <c r="G31" s="78">
        <v>4948100</v>
      </c>
      <c r="H31" s="78">
        <v>4948100</v>
      </c>
      <c r="I31" s="25"/>
      <c r="J31" s="25"/>
      <c r="K31" s="25"/>
      <c r="L31" s="25"/>
      <c r="M31" s="25"/>
      <c r="N31" s="25"/>
      <c r="O31" s="25"/>
      <c r="P31" s="25"/>
      <c r="Q31" s="25"/>
    </row>
  </sheetData>
  <mergeCells count="16">
    <mergeCell ref="A3:Q3"/>
    <mergeCell ref="A4:F4"/>
    <mergeCell ref="G5:Q5"/>
    <mergeCell ref="L6:Q6"/>
    <mergeCell ref="A31:E3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4" sqref="A4:C4"/>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1"/>
      <c r="B1" s="1"/>
      <c r="C1" s="1"/>
      <c r="D1" s="1"/>
      <c r="E1" s="1"/>
      <c r="F1" s="1"/>
      <c r="G1" s="1"/>
      <c r="H1" s="1"/>
      <c r="I1" s="1"/>
      <c r="J1" s="1"/>
      <c r="K1" s="1"/>
      <c r="L1" s="1"/>
      <c r="M1" s="1"/>
      <c r="N1" s="1"/>
    </row>
    <row r="2" ht="13.5" customHeight="1" spans="1:14">
      <c r="A2" s="61"/>
      <c r="B2" s="61"/>
      <c r="C2" s="61"/>
      <c r="D2" s="61"/>
      <c r="E2" s="61"/>
      <c r="F2" s="61"/>
      <c r="G2" s="61"/>
      <c r="H2" s="65"/>
      <c r="I2" s="61"/>
      <c r="J2" s="61"/>
      <c r="K2" s="61"/>
      <c r="L2" s="55"/>
      <c r="M2" s="83"/>
      <c r="N2" s="84" t="s">
        <v>1149</v>
      </c>
    </row>
    <row r="3" ht="27.75" customHeight="1" spans="1:14">
      <c r="A3" s="57" t="s">
        <v>1150</v>
      </c>
      <c r="B3" s="66"/>
      <c r="C3" s="66"/>
      <c r="D3" s="66"/>
      <c r="E3" s="66"/>
      <c r="F3" s="66"/>
      <c r="G3" s="66"/>
      <c r="H3" s="67"/>
      <c r="I3" s="66"/>
      <c r="J3" s="66"/>
      <c r="K3" s="66"/>
      <c r="L3" s="47"/>
      <c r="M3" s="67"/>
      <c r="N3" s="66"/>
    </row>
    <row r="4" ht="18.75" customHeight="1" spans="1:14">
      <c r="A4" s="58" t="s">
        <v>2</v>
      </c>
      <c r="B4" s="59"/>
      <c r="C4" s="59"/>
      <c r="D4" s="59"/>
      <c r="E4" s="59"/>
      <c r="F4" s="59"/>
      <c r="G4" s="59"/>
      <c r="H4" s="65"/>
      <c r="I4" s="61"/>
      <c r="J4" s="61"/>
      <c r="K4" s="61"/>
      <c r="L4" s="64"/>
      <c r="M4" s="85"/>
      <c r="N4" s="86" t="s">
        <v>233</v>
      </c>
    </row>
    <row r="5" ht="15.75" customHeight="1" spans="1:14">
      <c r="A5" s="10" t="s">
        <v>1102</v>
      </c>
      <c r="B5" s="68" t="s">
        <v>1151</v>
      </c>
      <c r="C5" s="68" t="s">
        <v>1152</v>
      </c>
      <c r="D5" s="69" t="s">
        <v>249</v>
      </c>
      <c r="E5" s="69"/>
      <c r="F5" s="69"/>
      <c r="G5" s="69"/>
      <c r="H5" s="70"/>
      <c r="I5" s="69"/>
      <c r="J5" s="69"/>
      <c r="K5" s="69"/>
      <c r="L5" s="87"/>
      <c r="M5" s="70"/>
      <c r="N5" s="88"/>
    </row>
    <row r="6" ht="17.25" customHeight="1" spans="1:14">
      <c r="A6" s="15"/>
      <c r="B6" s="71"/>
      <c r="C6" s="71"/>
      <c r="D6" s="71" t="s">
        <v>58</v>
      </c>
      <c r="E6" s="71" t="s">
        <v>61</v>
      </c>
      <c r="F6" s="71" t="s">
        <v>1108</v>
      </c>
      <c r="G6" s="71" t="s">
        <v>1109</v>
      </c>
      <c r="H6" s="72" t="s">
        <v>1110</v>
      </c>
      <c r="I6" s="89" t="s">
        <v>1111</v>
      </c>
      <c r="J6" s="89"/>
      <c r="K6" s="89"/>
      <c r="L6" s="90"/>
      <c r="M6" s="91"/>
      <c r="N6" s="73"/>
    </row>
    <row r="7" ht="54" customHeight="1" spans="1:14">
      <c r="A7" s="18"/>
      <c r="B7" s="73"/>
      <c r="C7" s="73"/>
      <c r="D7" s="73"/>
      <c r="E7" s="73"/>
      <c r="F7" s="73"/>
      <c r="G7" s="73"/>
      <c r="H7" s="74"/>
      <c r="I7" s="73" t="s">
        <v>60</v>
      </c>
      <c r="J7" s="73" t="s">
        <v>71</v>
      </c>
      <c r="K7" s="73" t="s">
        <v>256</v>
      </c>
      <c r="L7" s="92" t="s">
        <v>67</v>
      </c>
      <c r="M7" s="74" t="s">
        <v>68</v>
      </c>
      <c r="N7" s="73" t="s">
        <v>69</v>
      </c>
    </row>
    <row r="8" ht="15" customHeight="1" spans="1:14">
      <c r="A8" s="18">
        <v>1</v>
      </c>
      <c r="B8" s="73">
        <v>2</v>
      </c>
      <c r="C8" s="73">
        <v>3</v>
      </c>
      <c r="D8" s="74">
        <v>4</v>
      </c>
      <c r="E8" s="74">
        <v>5</v>
      </c>
      <c r="F8" s="74">
        <v>6</v>
      </c>
      <c r="G8" s="74">
        <v>7</v>
      </c>
      <c r="H8" s="74">
        <v>8</v>
      </c>
      <c r="I8" s="74">
        <v>9</v>
      </c>
      <c r="J8" s="74">
        <v>10</v>
      </c>
      <c r="K8" s="74">
        <v>11</v>
      </c>
      <c r="L8" s="74">
        <v>12</v>
      </c>
      <c r="M8" s="74">
        <v>13</v>
      </c>
      <c r="N8" s="74">
        <v>14</v>
      </c>
    </row>
    <row r="9" ht="21" customHeight="1" spans="1:14">
      <c r="A9" s="75" t="str">
        <f>"    "&amp;"香格里拉市农村第二轮土地承包到期后再延包30年试点工作经费"</f>
        <v>    香格里拉市农村第二轮土地承包到期后再延包30年试点工作经费</v>
      </c>
      <c r="B9" s="76" t="s">
        <v>1153</v>
      </c>
      <c r="C9" s="77" t="s">
        <v>1154</v>
      </c>
      <c r="D9" s="78">
        <v>1978300</v>
      </c>
      <c r="E9" s="78">
        <v>1978300</v>
      </c>
      <c r="F9" s="79"/>
      <c r="G9" s="79"/>
      <c r="H9" s="79"/>
      <c r="I9" s="79"/>
      <c r="J9" s="79"/>
      <c r="K9" s="79"/>
      <c r="L9" s="93"/>
      <c r="M9" s="79"/>
      <c r="N9" s="79"/>
    </row>
    <row r="10" ht="21" customHeight="1" spans="1:14">
      <c r="A10" s="75" t="str">
        <f>"    "&amp;"公务用车运行维护费"</f>
        <v>    公务用车运行维护费</v>
      </c>
      <c r="B10" s="76" t="s">
        <v>1118</v>
      </c>
      <c r="C10" s="77" t="s">
        <v>1155</v>
      </c>
      <c r="D10" s="78">
        <v>20000</v>
      </c>
      <c r="E10" s="78">
        <v>20000</v>
      </c>
      <c r="F10" s="79"/>
      <c r="G10" s="79"/>
      <c r="H10" s="79"/>
      <c r="I10" s="79"/>
      <c r="J10" s="79"/>
      <c r="K10" s="79"/>
      <c r="L10" s="93"/>
      <c r="M10" s="79"/>
      <c r="N10" s="79"/>
    </row>
    <row r="11" ht="21" customHeight="1" spans="1:14">
      <c r="A11" s="75" t="str">
        <f>"    "&amp;"香格里拉市农产品质量安全工作专项经费"</f>
        <v>    香格里拉市农产品质量安全工作专项经费</v>
      </c>
      <c r="B11" s="76" t="s">
        <v>1135</v>
      </c>
      <c r="C11" s="77" t="s">
        <v>1156</v>
      </c>
      <c r="D11" s="78">
        <v>200000</v>
      </c>
      <c r="E11" s="78">
        <v>200000</v>
      </c>
      <c r="F11" s="79"/>
      <c r="G11" s="79"/>
      <c r="H11" s="79"/>
      <c r="I11" s="79"/>
      <c r="J11" s="79"/>
      <c r="K11" s="79"/>
      <c r="L11" s="93"/>
      <c r="M11" s="79"/>
      <c r="N11" s="79"/>
    </row>
    <row r="12" ht="21" customHeight="1" spans="1:14">
      <c r="A12" s="80" t="s">
        <v>154</v>
      </c>
      <c r="B12" s="81"/>
      <c r="C12" s="82"/>
      <c r="D12" s="79">
        <v>2198300</v>
      </c>
      <c r="E12" s="78">
        <v>2198300</v>
      </c>
      <c r="F12" s="79"/>
      <c r="G12" s="79"/>
      <c r="H12" s="79"/>
      <c r="I12" s="79"/>
      <c r="J12" s="79"/>
      <c r="K12" s="79"/>
      <c r="L12" s="93"/>
      <c r="M12" s="79"/>
      <c r="N12" s="79"/>
    </row>
  </sheetData>
  <mergeCells count="13">
    <mergeCell ref="A3:N3"/>
    <mergeCell ref="A4:C4"/>
    <mergeCell ref="D5:N5"/>
    <mergeCell ref="I6:N6"/>
    <mergeCell ref="A12:C12"/>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1" width="42.025" customWidth="1"/>
    <col min="2" max="15" width="17.175" customWidth="1"/>
    <col min="16" max="23" width="17.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56"/>
      <c r="W2" s="55" t="s">
        <v>1157</v>
      </c>
    </row>
    <row r="3" ht="27.75" customHeight="1" spans="1:23">
      <c r="A3" s="57" t="s">
        <v>1158</v>
      </c>
      <c r="B3" s="29"/>
      <c r="C3" s="29"/>
      <c r="D3" s="29"/>
      <c r="E3" s="29"/>
      <c r="F3" s="29"/>
      <c r="G3" s="29"/>
      <c r="H3" s="29"/>
      <c r="I3" s="29"/>
      <c r="J3" s="29"/>
      <c r="K3" s="29"/>
      <c r="L3" s="29"/>
      <c r="M3" s="29"/>
      <c r="N3" s="29"/>
      <c r="O3" s="29"/>
      <c r="P3" s="29"/>
      <c r="Q3" s="29"/>
      <c r="R3" s="29"/>
      <c r="S3" s="29"/>
      <c r="T3" s="29"/>
      <c r="U3" s="29"/>
      <c r="V3" s="29"/>
      <c r="W3" s="29"/>
    </row>
    <row r="4" ht="18" customHeight="1" spans="1:23">
      <c r="A4" s="58" t="s">
        <v>2</v>
      </c>
      <c r="B4" s="59"/>
      <c r="C4" s="59"/>
      <c r="D4" s="60"/>
      <c r="E4" s="61"/>
      <c r="F4" s="61"/>
      <c r="G4" s="61"/>
      <c r="H4" s="61"/>
      <c r="I4" s="61"/>
      <c r="W4" s="64" t="s">
        <v>233</v>
      </c>
    </row>
    <row r="5" ht="19.5" customHeight="1" spans="1:23">
      <c r="A5" s="16" t="s">
        <v>1159</v>
      </c>
      <c r="B5" s="11" t="s">
        <v>249</v>
      </c>
      <c r="C5" s="12"/>
      <c r="D5" s="12"/>
      <c r="E5" s="11" t="s">
        <v>1160</v>
      </c>
      <c r="F5" s="12"/>
      <c r="G5" s="12"/>
      <c r="H5" s="12"/>
      <c r="I5" s="12"/>
      <c r="J5" s="12"/>
      <c r="K5" s="12"/>
      <c r="L5" s="12"/>
      <c r="M5" s="12"/>
      <c r="N5" s="12"/>
      <c r="O5" s="12"/>
      <c r="P5" s="12"/>
      <c r="Q5" s="12"/>
      <c r="R5" s="12"/>
      <c r="S5" s="12"/>
      <c r="T5" s="12"/>
      <c r="U5" s="12"/>
      <c r="V5" s="12"/>
      <c r="W5" s="12"/>
    </row>
    <row r="6" ht="40.5" customHeight="1" spans="1:23">
      <c r="A6" s="19"/>
      <c r="B6" s="30" t="s">
        <v>58</v>
      </c>
      <c r="C6" s="10" t="s">
        <v>61</v>
      </c>
      <c r="D6" s="62" t="s">
        <v>1161</v>
      </c>
      <c r="E6" s="63" t="s">
        <v>1162</v>
      </c>
      <c r="F6" s="63" t="s">
        <v>1163</v>
      </c>
      <c r="G6" s="63" t="s">
        <v>1164</v>
      </c>
      <c r="H6" s="63" t="s">
        <v>1165</v>
      </c>
      <c r="I6" s="63" t="s">
        <v>1166</v>
      </c>
      <c r="J6" s="63" t="s">
        <v>1167</v>
      </c>
      <c r="K6" s="63" t="s">
        <v>1168</v>
      </c>
      <c r="L6" s="63" t="s">
        <v>1169</v>
      </c>
      <c r="M6" s="63" t="s">
        <v>1170</v>
      </c>
      <c r="N6" s="63" t="s">
        <v>1171</v>
      </c>
      <c r="O6" s="63" t="s">
        <v>1172</v>
      </c>
      <c r="P6" s="63" t="s">
        <v>1173</v>
      </c>
      <c r="Q6" s="63" t="s">
        <v>1174</v>
      </c>
      <c r="R6" s="63" t="s">
        <v>1175</v>
      </c>
      <c r="S6" s="63" t="s">
        <v>1176</v>
      </c>
      <c r="T6" s="63" t="s">
        <v>1177</v>
      </c>
      <c r="U6" s="63" t="s">
        <v>1178</v>
      </c>
      <c r="V6" s="63" t="s">
        <v>1179</v>
      </c>
      <c r="W6" s="63" t="s">
        <v>1180</v>
      </c>
    </row>
    <row r="7" ht="19.5" customHeight="1" spans="1:23">
      <c r="A7" s="63">
        <v>1</v>
      </c>
      <c r="B7" s="63">
        <v>2</v>
      </c>
      <c r="C7" s="63">
        <v>3</v>
      </c>
      <c r="D7" s="11">
        <v>4</v>
      </c>
      <c r="E7" s="63">
        <v>5</v>
      </c>
      <c r="F7" s="63">
        <v>6</v>
      </c>
      <c r="G7" s="63">
        <v>7</v>
      </c>
      <c r="H7" s="11">
        <v>8</v>
      </c>
      <c r="I7" s="63">
        <v>9</v>
      </c>
      <c r="J7" s="63">
        <v>10</v>
      </c>
      <c r="K7" s="63">
        <v>11</v>
      </c>
      <c r="L7" s="11">
        <v>12</v>
      </c>
      <c r="M7" s="63">
        <v>13</v>
      </c>
      <c r="N7" s="63">
        <v>14</v>
      </c>
      <c r="O7" s="63">
        <v>15</v>
      </c>
      <c r="P7" s="11">
        <v>16</v>
      </c>
      <c r="Q7" s="63">
        <v>17</v>
      </c>
      <c r="R7" s="63">
        <v>18</v>
      </c>
      <c r="S7" s="63">
        <v>19</v>
      </c>
      <c r="T7" s="11">
        <v>20</v>
      </c>
      <c r="U7" s="11">
        <v>21</v>
      </c>
      <c r="V7" s="11">
        <v>22</v>
      </c>
      <c r="W7" s="63">
        <v>23</v>
      </c>
    </row>
    <row r="8" ht="28.4" customHeight="1" spans="1:23">
      <c r="A8" s="31" t="s">
        <v>72</v>
      </c>
      <c r="B8" s="25"/>
      <c r="C8" s="25"/>
      <c r="D8" s="25"/>
      <c r="E8" s="25"/>
      <c r="F8" s="25"/>
      <c r="G8" s="25"/>
      <c r="H8" s="25"/>
      <c r="I8" s="25"/>
      <c r="J8" s="25"/>
      <c r="K8" s="25"/>
      <c r="L8" s="25"/>
      <c r="M8" s="25"/>
      <c r="N8" s="25"/>
      <c r="O8" s="25"/>
      <c r="P8" s="25"/>
      <c r="Q8" s="25"/>
      <c r="R8" s="25"/>
      <c r="S8" s="25"/>
      <c r="T8" s="25"/>
      <c r="U8" s="25"/>
      <c r="V8" s="25"/>
      <c r="W8" s="25"/>
    </row>
    <row r="9" ht="29.9" customHeight="1" spans="1:23">
      <c r="A9" s="31"/>
      <c r="B9" s="25"/>
      <c r="C9" s="25"/>
      <c r="D9" s="25"/>
      <c r="E9" s="25"/>
      <c r="F9" s="25"/>
      <c r="G9" s="25"/>
      <c r="H9" s="25"/>
      <c r="I9" s="25"/>
      <c r="J9" s="25"/>
      <c r="K9" s="25"/>
      <c r="L9" s="25"/>
      <c r="M9" s="25"/>
      <c r="N9" s="25"/>
      <c r="O9" s="25"/>
      <c r="P9" s="25"/>
      <c r="Q9" s="25"/>
      <c r="R9" s="25"/>
      <c r="S9" s="25"/>
      <c r="T9" s="25"/>
      <c r="U9" s="25"/>
      <c r="V9" s="25"/>
      <c r="W9" s="25"/>
    </row>
    <row r="10" customHeight="1" spans="1:1">
      <c r="A10" t="s">
        <v>1099</v>
      </c>
    </row>
  </sheetData>
  <mergeCells count="5">
    <mergeCell ref="A3:W3"/>
    <mergeCell ref="A4:I4"/>
    <mergeCell ref="B5:D5"/>
    <mergeCell ref="E5:W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55" t="s">
        <v>1181</v>
      </c>
    </row>
    <row r="3" ht="28.5" customHeight="1" spans="1:10">
      <c r="A3" s="46" t="s">
        <v>1182</v>
      </c>
      <c r="B3" s="29"/>
      <c r="C3" s="29"/>
      <c r="D3" s="29"/>
      <c r="E3" s="29"/>
      <c r="F3" s="47"/>
      <c r="G3" s="29"/>
      <c r="H3" s="47"/>
      <c r="I3" s="47"/>
      <c r="J3" s="29"/>
    </row>
    <row r="4" ht="17.25" customHeight="1" spans="1:1">
      <c r="A4" s="5" t="s">
        <v>2</v>
      </c>
    </row>
    <row r="5" ht="44.25" customHeight="1" spans="1:10">
      <c r="A5" s="48" t="s">
        <v>410</v>
      </c>
      <c r="B5" s="48" t="s">
        <v>411</v>
      </c>
      <c r="C5" s="48" t="s">
        <v>412</v>
      </c>
      <c r="D5" s="48" t="s">
        <v>413</v>
      </c>
      <c r="E5" s="48" t="s">
        <v>414</v>
      </c>
      <c r="F5" s="49" t="s">
        <v>415</v>
      </c>
      <c r="G5" s="48" t="s">
        <v>416</v>
      </c>
      <c r="H5" s="49" t="s">
        <v>417</v>
      </c>
      <c r="I5" s="49" t="s">
        <v>418</v>
      </c>
      <c r="J5" s="48" t="s">
        <v>419</v>
      </c>
    </row>
    <row r="6" ht="14.25" customHeight="1" spans="1:10">
      <c r="A6" s="48">
        <v>1</v>
      </c>
      <c r="B6" s="48">
        <v>2</v>
      </c>
      <c r="C6" s="48">
        <v>3</v>
      </c>
      <c r="D6" s="48">
        <v>4</v>
      </c>
      <c r="E6" s="48">
        <v>5</v>
      </c>
      <c r="F6" s="49">
        <v>6</v>
      </c>
      <c r="G6" s="48">
        <v>7</v>
      </c>
      <c r="H6" s="49">
        <v>8</v>
      </c>
      <c r="I6" s="49">
        <v>9</v>
      </c>
      <c r="J6" s="48">
        <v>10</v>
      </c>
    </row>
    <row r="7" ht="42" customHeight="1" spans="1:10">
      <c r="A7" s="50" t="s">
        <v>72</v>
      </c>
      <c r="B7" s="51"/>
      <c r="C7" s="51"/>
      <c r="D7" s="51"/>
      <c r="E7" s="52"/>
      <c r="F7" s="53"/>
      <c r="G7" s="52"/>
      <c r="H7" s="53"/>
      <c r="I7" s="53"/>
      <c r="J7" s="52"/>
    </row>
    <row r="8" ht="42" customHeight="1" spans="1:10">
      <c r="A8" s="50"/>
      <c r="B8" s="54"/>
      <c r="C8" s="54"/>
      <c r="D8" s="54"/>
      <c r="E8" s="50"/>
      <c r="F8" s="54"/>
      <c r="G8" s="50"/>
      <c r="H8" s="54"/>
      <c r="I8" s="54"/>
      <c r="J8" s="50"/>
    </row>
    <row r="9" customHeight="1" spans="1:1">
      <c r="A9" t="s">
        <v>1099</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A4" sqref="A4"/>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37"/>
      <c r="B1" s="37"/>
      <c r="C1" s="37"/>
      <c r="D1" s="37"/>
      <c r="E1" s="37"/>
      <c r="F1" s="37"/>
      <c r="G1" s="37"/>
      <c r="H1" s="37"/>
    </row>
    <row r="2" ht="18.75" customHeight="1" spans="1:8">
      <c r="A2" s="38"/>
      <c r="B2" s="38"/>
      <c r="C2" s="38"/>
      <c r="D2" s="38"/>
      <c r="E2" s="38"/>
      <c r="F2" s="38"/>
      <c r="G2" s="38"/>
      <c r="H2" s="39" t="s">
        <v>1183</v>
      </c>
    </row>
    <row r="3" ht="30.65" customHeight="1" spans="1:8">
      <c r="A3" s="40" t="s">
        <v>1184</v>
      </c>
      <c r="B3" s="40"/>
      <c r="C3" s="40"/>
      <c r="D3" s="40"/>
      <c r="E3" s="40"/>
      <c r="F3" s="40"/>
      <c r="G3" s="40"/>
      <c r="H3" s="40"/>
    </row>
    <row r="4" ht="18.75" customHeight="1" spans="1:8">
      <c r="A4" s="38" t="s">
        <v>2</v>
      </c>
      <c r="B4" s="38"/>
      <c r="C4" s="38"/>
      <c r="D4" s="38"/>
      <c r="E4" s="38"/>
      <c r="F4" s="38"/>
      <c r="G4" s="38"/>
      <c r="H4" s="38"/>
    </row>
    <row r="5" ht="18.75" customHeight="1" spans="1:8">
      <c r="A5" s="41" t="s">
        <v>242</v>
      </c>
      <c r="B5" s="41" t="s">
        <v>1185</v>
      </c>
      <c r="C5" s="41" t="s">
        <v>1186</v>
      </c>
      <c r="D5" s="41" t="s">
        <v>1187</v>
      </c>
      <c r="E5" s="41" t="s">
        <v>1188</v>
      </c>
      <c r="F5" s="41" t="s">
        <v>1189</v>
      </c>
      <c r="G5" s="41"/>
      <c r="H5" s="41"/>
    </row>
    <row r="6" ht="18.75" customHeight="1" spans="1:8">
      <c r="A6" s="41"/>
      <c r="B6" s="41"/>
      <c r="C6" s="41"/>
      <c r="D6" s="41"/>
      <c r="E6" s="41"/>
      <c r="F6" s="41" t="s">
        <v>1106</v>
      </c>
      <c r="G6" s="41" t="s">
        <v>1190</v>
      </c>
      <c r="H6" s="41" t="s">
        <v>1191</v>
      </c>
    </row>
    <row r="7" ht="18.75" customHeight="1" spans="1:8">
      <c r="A7" s="42" t="s">
        <v>197</v>
      </c>
      <c r="B7" s="42" t="s">
        <v>198</v>
      </c>
      <c r="C7" s="42" t="s">
        <v>199</v>
      </c>
      <c r="D7" s="42" t="s">
        <v>200</v>
      </c>
      <c r="E7" s="42" t="s">
        <v>201</v>
      </c>
      <c r="F7" s="42" t="s">
        <v>202</v>
      </c>
      <c r="G7" s="42" t="s">
        <v>1192</v>
      </c>
      <c r="H7" s="42" t="s">
        <v>1193</v>
      </c>
    </row>
    <row r="8" ht="29.9" customHeight="1" spans="1:8">
      <c r="A8" s="43" t="s">
        <v>72</v>
      </c>
      <c r="B8" s="43"/>
      <c r="C8" s="43"/>
      <c r="D8" s="43"/>
      <c r="E8" s="41"/>
      <c r="F8" s="44"/>
      <c r="G8" s="45"/>
      <c r="H8" s="45"/>
    </row>
    <row r="9" ht="20.15" customHeight="1" spans="1:8">
      <c r="A9" s="41" t="s">
        <v>58</v>
      </c>
      <c r="B9" s="41"/>
      <c r="C9" s="41"/>
      <c r="D9" s="41"/>
      <c r="E9" s="41"/>
      <c r="F9" s="44"/>
      <c r="G9" s="45"/>
      <c r="H9" s="45"/>
    </row>
    <row r="10" customHeight="1" spans="1:1">
      <c r="A10" t="s">
        <v>1099</v>
      </c>
    </row>
  </sheetData>
  <mergeCells count="8">
    <mergeCell ref="A3:H3"/>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4:11">
      <c r="D2" s="2"/>
      <c r="E2" s="2"/>
      <c r="F2" s="2"/>
      <c r="G2" s="2"/>
      <c r="K2" s="3" t="s">
        <v>1194</v>
      </c>
    </row>
    <row r="3" ht="27.75" customHeight="1" spans="1:11">
      <c r="A3" s="29" t="s">
        <v>1195</v>
      </c>
      <c r="B3" s="29"/>
      <c r="C3" s="29"/>
      <c r="D3" s="29"/>
      <c r="E3" s="29"/>
      <c r="F3" s="29"/>
      <c r="G3" s="29"/>
      <c r="H3" s="29"/>
      <c r="I3" s="29"/>
      <c r="J3" s="29"/>
      <c r="K3" s="29"/>
    </row>
    <row r="4" ht="13.5" customHeight="1" spans="1:11">
      <c r="A4" s="5" t="s">
        <v>2</v>
      </c>
      <c r="B4" s="6"/>
      <c r="C4" s="6"/>
      <c r="D4" s="6"/>
      <c r="E4" s="6"/>
      <c r="F4" s="6"/>
      <c r="G4" s="6"/>
      <c r="H4" s="7"/>
      <c r="I4" s="7"/>
      <c r="J4" s="7"/>
      <c r="K4" s="8" t="s">
        <v>233</v>
      </c>
    </row>
    <row r="5" ht="21.75" customHeight="1" spans="1:11">
      <c r="A5" s="9" t="s">
        <v>340</v>
      </c>
      <c r="B5" s="9" t="s">
        <v>244</v>
      </c>
      <c r="C5" s="9" t="s">
        <v>341</v>
      </c>
      <c r="D5" s="10" t="s">
        <v>245</v>
      </c>
      <c r="E5" s="10" t="s">
        <v>246</v>
      </c>
      <c r="F5" s="10" t="s">
        <v>247</v>
      </c>
      <c r="G5" s="10" t="s">
        <v>248</v>
      </c>
      <c r="H5" s="16" t="s">
        <v>58</v>
      </c>
      <c r="I5" s="11" t="s">
        <v>1196</v>
      </c>
      <c r="J5" s="12"/>
      <c r="K5" s="13"/>
    </row>
    <row r="6" ht="21.75" customHeight="1" spans="1:11">
      <c r="A6" s="14"/>
      <c r="B6" s="14"/>
      <c r="C6" s="14"/>
      <c r="D6" s="15"/>
      <c r="E6" s="15"/>
      <c r="F6" s="15"/>
      <c r="G6" s="15"/>
      <c r="H6" s="30"/>
      <c r="I6" s="10" t="s">
        <v>61</v>
      </c>
      <c r="J6" s="10" t="s">
        <v>62</v>
      </c>
      <c r="K6" s="10" t="s">
        <v>63</v>
      </c>
    </row>
    <row r="7" ht="40.5" customHeight="1" spans="1:11">
      <c r="A7" s="17"/>
      <c r="B7" s="17"/>
      <c r="C7" s="17"/>
      <c r="D7" s="18"/>
      <c r="E7" s="18"/>
      <c r="F7" s="18"/>
      <c r="G7" s="18"/>
      <c r="H7" s="19"/>
      <c r="I7" s="18" t="s">
        <v>60</v>
      </c>
      <c r="J7" s="18"/>
      <c r="K7" s="18"/>
    </row>
    <row r="8" ht="15" customHeight="1" spans="1:11">
      <c r="A8" s="20">
        <v>1</v>
      </c>
      <c r="B8" s="20">
        <v>2</v>
      </c>
      <c r="C8" s="20">
        <v>3</v>
      </c>
      <c r="D8" s="20">
        <v>4</v>
      </c>
      <c r="E8" s="20">
        <v>5</v>
      </c>
      <c r="F8" s="20">
        <v>6</v>
      </c>
      <c r="G8" s="20">
        <v>7</v>
      </c>
      <c r="H8" s="20">
        <v>8</v>
      </c>
      <c r="I8" s="20">
        <v>9</v>
      </c>
      <c r="J8" s="36">
        <v>10</v>
      </c>
      <c r="K8" s="36">
        <v>11</v>
      </c>
    </row>
    <row r="9" ht="30.65" customHeight="1" spans="1:11">
      <c r="A9" s="31"/>
      <c r="B9" s="21"/>
      <c r="C9" s="31"/>
      <c r="D9" s="31"/>
      <c r="E9" s="31"/>
      <c r="F9" s="31"/>
      <c r="G9" s="31"/>
      <c r="H9" s="32"/>
      <c r="I9" s="32"/>
      <c r="J9" s="32"/>
      <c r="K9" s="32"/>
    </row>
    <row r="10" ht="30.65" customHeight="1" spans="1:11">
      <c r="A10" s="21"/>
      <c r="B10" s="21"/>
      <c r="C10" s="21"/>
      <c r="D10" s="21"/>
      <c r="E10" s="21"/>
      <c r="F10" s="21"/>
      <c r="G10" s="21"/>
      <c r="H10" s="32"/>
      <c r="I10" s="32"/>
      <c r="J10" s="32"/>
      <c r="K10" s="32"/>
    </row>
    <row r="11" ht="18.75" customHeight="1" spans="1:11">
      <c r="A11" s="33" t="s">
        <v>154</v>
      </c>
      <c r="B11" s="34"/>
      <c r="C11" s="34"/>
      <c r="D11" s="34"/>
      <c r="E11" s="34"/>
      <c r="F11" s="34"/>
      <c r="G11" s="35"/>
      <c r="H11" s="32"/>
      <c r="I11" s="32"/>
      <c r="J11" s="32"/>
      <c r="K11" s="32"/>
    </row>
    <row r="12" customHeight="1" spans="1:1">
      <c r="A12" t="s">
        <v>1099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2"/>
  <sheetViews>
    <sheetView showZeros="0" workbookViewId="0">
      <pane ySplit="1" topLeftCell="A19" activePane="bottomLeft" state="frozen"/>
      <selection/>
      <selection pane="bottomLeft" activeCell="C19" sqref="C19"/>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1"/>
      <c r="B1" s="1"/>
      <c r="C1" s="1"/>
      <c r="D1" s="1"/>
      <c r="E1" s="1"/>
      <c r="F1" s="1"/>
      <c r="G1" s="1"/>
    </row>
    <row r="2" ht="13.5" customHeight="1" spans="4:7">
      <c r="D2" s="2"/>
      <c r="G2" s="3" t="s">
        <v>1197</v>
      </c>
    </row>
    <row r="3" ht="27.75" customHeight="1" spans="1:7">
      <c r="A3" s="4" t="s">
        <v>1198</v>
      </c>
      <c r="B3" s="4"/>
      <c r="C3" s="4"/>
      <c r="D3" s="4"/>
      <c r="E3" s="4"/>
      <c r="F3" s="4"/>
      <c r="G3" s="4"/>
    </row>
    <row r="4" ht="13.5" customHeight="1" spans="1:7">
      <c r="A4" s="5" t="s">
        <v>2</v>
      </c>
      <c r="B4" s="6"/>
      <c r="C4" s="6"/>
      <c r="D4" s="6"/>
      <c r="E4" s="7"/>
      <c r="F4" s="7"/>
      <c r="G4" s="8" t="s">
        <v>233</v>
      </c>
    </row>
    <row r="5" ht="21.75" customHeight="1" spans="1:7">
      <c r="A5" s="9" t="s">
        <v>341</v>
      </c>
      <c r="B5" s="9" t="s">
        <v>340</v>
      </c>
      <c r="C5" s="9" t="s">
        <v>244</v>
      </c>
      <c r="D5" s="10" t="s">
        <v>1199</v>
      </c>
      <c r="E5" s="11" t="s">
        <v>61</v>
      </c>
      <c r="F5" s="12"/>
      <c r="G5" s="13"/>
    </row>
    <row r="6" ht="21.75" customHeight="1" spans="1:7">
      <c r="A6" s="14"/>
      <c r="B6" s="14"/>
      <c r="C6" s="14"/>
      <c r="D6" s="15"/>
      <c r="E6" s="16" t="s">
        <v>1200</v>
      </c>
      <c r="F6" s="10" t="s">
        <v>1201</v>
      </c>
      <c r="G6" s="10" t="s">
        <v>1202</v>
      </c>
    </row>
    <row r="7" ht="40.5" customHeight="1" spans="1:7">
      <c r="A7" s="17"/>
      <c r="B7" s="17"/>
      <c r="C7" s="17"/>
      <c r="D7" s="18"/>
      <c r="E7" s="19"/>
      <c r="F7" s="18" t="s">
        <v>60</v>
      </c>
      <c r="G7" s="18"/>
    </row>
    <row r="8" ht="15" customHeight="1" spans="1:7">
      <c r="A8" s="20">
        <v>1</v>
      </c>
      <c r="B8" s="20">
        <v>2</v>
      </c>
      <c r="C8" s="20">
        <v>3</v>
      </c>
      <c r="D8" s="20">
        <v>4</v>
      </c>
      <c r="E8" s="20">
        <v>5</v>
      </c>
      <c r="F8" s="20">
        <v>6</v>
      </c>
      <c r="G8" s="20">
        <v>7</v>
      </c>
    </row>
    <row r="9" ht="29.9" customHeight="1" spans="1:7">
      <c r="A9" s="21" t="s">
        <v>72</v>
      </c>
      <c r="B9" s="22"/>
      <c r="C9" s="22"/>
      <c r="D9" s="23"/>
      <c r="E9" s="24">
        <v>8875800</v>
      </c>
      <c r="F9" s="24">
        <v>900000</v>
      </c>
      <c r="G9" s="25"/>
    </row>
    <row r="10" ht="29.9" customHeight="1" spans="1:7">
      <c r="A10" s="21"/>
      <c r="B10" s="22" t="s">
        <v>1203</v>
      </c>
      <c r="C10" s="22" t="s">
        <v>1204</v>
      </c>
      <c r="D10" s="23" t="s">
        <v>1205</v>
      </c>
      <c r="E10" s="24">
        <v>80000</v>
      </c>
      <c r="F10" s="24"/>
      <c r="G10" s="25"/>
    </row>
    <row r="11" ht="29.9" customHeight="1" spans="1:7">
      <c r="A11" s="21"/>
      <c r="B11" s="22" t="s">
        <v>1203</v>
      </c>
      <c r="C11" s="22" t="s">
        <v>358</v>
      </c>
      <c r="D11" s="23" t="s">
        <v>1205</v>
      </c>
      <c r="E11" s="24">
        <v>100000</v>
      </c>
      <c r="F11" s="24"/>
      <c r="G11" s="25"/>
    </row>
    <row r="12" ht="29.9" customHeight="1" spans="1:7">
      <c r="A12" s="21"/>
      <c r="B12" s="22" t="s">
        <v>1206</v>
      </c>
      <c r="C12" s="22" t="s">
        <v>400</v>
      </c>
      <c r="D12" s="23" t="s">
        <v>1205</v>
      </c>
      <c r="E12" s="24">
        <v>1200000</v>
      </c>
      <c r="F12" s="24"/>
      <c r="G12" s="25"/>
    </row>
    <row r="13" ht="29.9" customHeight="1" spans="1:7">
      <c r="A13" s="21"/>
      <c r="B13" s="22" t="s">
        <v>1206</v>
      </c>
      <c r="C13" s="22" t="s">
        <v>373</v>
      </c>
      <c r="D13" s="23" t="s">
        <v>1205</v>
      </c>
      <c r="E13" s="24">
        <v>200000</v>
      </c>
      <c r="F13" s="24"/>
      <c r="G13" s="25"/>
    </row>
    <row r="14" ht="29.9" customHeight="1" spans="1:7">
      <c r="A14" s="21"/>
      <c r="B14" s="22" t="s">
        <v>1206</v>
      </c>
      <c r="C14" s="22" t="s">
        <v>369</v>
      </c>
      <c r="D14" s="23" t="s">
        <v>1205</v>
      </c>
      <c r="E14" s="24">
        <v>100000</v>
      </c>
      <c r="F14" s="24"/>
      <c r="G14" s="25"/>
    </row>
    <row r="15" ht="29.9" customHeight="1" spans="1:7">
      <c r="A15" s="21"/>
      <c r="B15" s="22" t="s">
        <v>1206</v>
      </c>
      <c r="C15" s="22" t="s">
        <v>371</v>
      </c>
      <c r="D15" s="23" t="s">
        <v>1205</v>
      </c>
      <c r="E15" s="24">
        <v>250000</v>
      </c>
      <c r="F15" s="24"/>
      <c r="G15" s="25"/>
    </row>
    <row r="16" ht="29.9" customHeight="1" spans="1:7">
      <c r="A16" s="21"/>
      <c r="B16" s="22" t="s">
        <v>1206</v>
      </c>
      <c r="C16" s="22" t="s">
        <v>383</v>
      </c>
      <c r="D16" s="23" t="s">
        <v>1205</v>
      </c>
      <c r="E16" s="24">
        <v>250000</v>
      </c>
      <c r="F16" s="24"/>
      <c r="G16" s="25"/>
    </row>
    <row r="17" ht="29.9" customHeight="1" spans="1:7">
      <c r="A17" s="21"/>
      <c r="B17" s="22" t="s">
        <v>1206</v>
      </c>
      <c r="C17" s="22" t="s">
        <v>404</v>
      </c>
      <c r="D17" s="23" t="s">
        <v>1205</v>
      </c>
      <c r="E17" s="24">
        <v>80000</v>
      </c>
      <c r="F17" s="24"/>
      <c r="G17" s="25"/>
    </row>
    <row r="18" ht="29.9" customHeight="1" spans="1:7">
      <c r="A18" s="21"/>
      <c r="B18" s="22" t="s">
        <v>1206</v>
      </c>
      <c r="C18" s="22" t="s">
        <v>379</v>
      </c>
      <c r="D18" s="23" t="s">
        <v>1205</v>
      </c>
      <c r="E18" s="24">
        <v>280000</v>
      </c>
      <c r="F18" s="24"/>
      <c r="G18" s="25"/>
    </row>
    <row r="19" ht="29.9" customHeight="1" spans="1:7">
      <c r="A19" s="21"/>
      <c r="B19" s="22" t="s">
        <v>1206</v>
      </c>
      <c r="C19" s="22" t="s">
        <v>385</v>
      </c>
      <c r="D19" s="23" t="s">
        <v>1205</v>
      </c>
      <c r="E19" s="24">
        <v>1978300</v>
      </c>
      <c r="F19" s="24"/>
      <c r="G19" s="25"/>
    </row>
    <row r="20" ht="29.9" customHeight="1" spans="1:7">
      <c r="A20" s="21"/>
      <c r="B20" s="22" t="s">
        <v>1206</v>
      </c>
      <c r="C20" s="22" t="s">
        <v>365</v>
      </c>
      <c r="D20" s="23" t="s">
        <v>1205</v>
      </c>
      <c r="E20" s="24">
        <v>20000</v>
      </c>
      <c r="F20" s="24">
        <v>200000</v>
      </c>
      <c r="G20" s="25"/>
    </row>
    <row r="21" ht="29.9" customHeight="1" spans="1:7">
      <c r="A21" s="21"/>
      <c r="B21" s="22" t="s">
        <v>1206</v>
      </c>
      <c r="C21" s="22" t="s">
        <v>363</v>
      </c>
      <c r="D21" s="23" t="s">
        <v>1205</v>
      </c>
      <c r="E21" s="24">
        <v>80000</v>
      </c>
      <c r="F21" s="24">
        <v>200000</v>
      </c>
      <c r="G21" s="25"/>
    </row>
    <row r="22" ht="29.9" customHeight="1" spans="1:7">
      <c r="A22" s="21"/>
      <c r="B22" s="22" t="s">
        <v>1206</v>
      </c>
      <c r="C22" s="22" t="s">
        <v>377</v>
      </c>
      <c r="D22" s="23" t="s">
        <v>1205</v>
      </c>
      <c r="E22" s="24">
        <v>320000</v>
      </c>
      <c r="F22" s="24"/>
      <c r="G22" s="25"/>
    </row>
    <row r="23" ht="29.9" customHeight="1" spans="1:7">
      <c r="A23" s="21"/>
      <c r="B23" s="22" t="s">
        <v>1206</v>
      </c>
      <c r="C23" s="22" t="s">
        <v>353</v>
      </c>
      <c r="D23" s="23" t="s">
        <v>1205</v>
      </c>
      <c r="E23" s="24">
        <v>494300</v>
      </c>
      <c r="F23" s="24"/>
      <c r="G23" s="25"/>
    </row>
    <row r="24" ht="29.9" customHeight="1" spans="1:7">
      <c r="A24" s="21"/>
      <c r="B24" s="22" t="s">
        <v>1207</v>
      </c>
      <c r="C24" s="22" t="s">
        <v>387</v>
      </c>
      <c r="D24" s="23" t="s">
        <v>1205</v>
      </c>
      <c r="E24" s="24">
        <v>70000</v>
      </c>
      <c r="F24" s="24"/>
      <c r="G24" s="25"/>
    </row>
    <row r="25" ht="29.9" customHeight="1" spans="1:7">
      <c r="A25" s="21"/>
      <c r="B25" s="22" t="s">
        <v>1207</v>
      </c>
      <c r="C25" s="22" t="s">
        <v>396</v>
      </c>
      <c r="D25" s="23" t="s">
        <v>1205</v>
      </c>
      <c r="E25" s="24">
        <v>200000</v>
      </c>
      <c r="F25" s="24"/>
      <c r="G25" s="25"/>
    </row>
    <row r="26" ht="29.9" customHeight="1" spans="1:7">
      <c r="A26" s="21"/>
      <c r="B26" s="22" t="s">
        <v>1207</v>
      </c>
      <c r="C26" s="22" t="s">
        <v>344</v>
      </c>
      <c r="D26" s="23" t="s">
        <v>1205</v>
      </c>
      <c r="E26" s="24">
        <v>250000</v>
      </c>
      <c r="F26" s="24"/>
      <c r="G26" s="25"/>
    </row>
    <row r="27" ht="29.9" customHeight="1" spans="1:7">
      <c r="A27" s="21"/>
      <c r="B27" s="22" t="s">
        <v>1207</v>
      </c>
      <c r="C27" s="22" t="s">
        <v>398</v>
      </c>
      <c r="D27" s="23" t="s">
        <v>1205</v>
      </c>
      <c r="E27" s="24">
        <v>243200</v>
      </c>
      <c r="F27" s="24">
        <v>500000</v>
      </c>
      <c r="G27" s="25"/>
    </row>
    <row r="28" ht="29.9" customHeight="1" spans="1:7">
      <c r="A28" s="21"/>
      <c r="B28" s="22" t="s">
        <v>1207</v>
      </c>
      <c r="C28" s="22" t="s">
        <v>389</v>
      </c>
      <c r="D28" s="23" t="s">
        <v>1205</v>
      </c>
      <c r="E28" s="24">
        <v>80000</v>
      </c>
      <c r="F28" s="24"/>
      <c r="G28" s="25"/>
    </row>
    <row r="29" ht="29.9" customHeight="1" spans="1:7">
      <c r="A29" s="21"/>
      <c r="B29" s="22" t="s">
        <v>1207</v>
      </c>
      <c r="C29" s="22" t="s">
        <v>375</v>
      </c>
      <c r="D29" s="23" t="s">
        <v>1205</v>
      </c>
      <c r="E29" s="24">
        <v>250000</v>
      </c>
      <c r="F29" s="24"/>
      <c r="G29" s="25"/>
    </row>
    <row r="30" ht="29.9" customHeight="1" spans="1:7">
      <c r="A30" s="21"/>
      <c r="B30" s="22" t="s">
        <v>1207</v>
      </c>
      <c r="C30" s="22" t="s">
        <v>402</v>
      </c>
      <c r="D30" s="23" t="s">
        <v>1205</v>
      </c>
      <c r="E30" s="24">
        <v>2200000</v>
      </c>
      <c r="F30" s="24"/>
      <c r="G30" s="25"/>
    </row>
    <row r="31" ht="29.9" customHeight="1" spans="1:7">
      <c r="A31" s="21"/>
      <c r="B31" s="22" t="s">
        <v>1208</v>
      </c>
      <c r="C31" s="22" t="s">
        <v>391</v>
      </c>
      <c r="D31" s="23" t="s">
        <v>1205</v>
      </c>
      <c r="E31" s="24">
        <v>150000</v>
      </c>
      <c r="F31" s="24"/>
      <c r="G31" s="25"/>
    </row>
    <row r="32" ht="18.75" customHeight="1" spans="1:7">
      <c r="A32" s="26" t="s">
        <v>58</v>
      </c>
      <c r="B32" s="27" t="s">
        <v>1209</v>
      </c>
      <c r="C32" s="27"/>
      <c r="D32" s="28"/>
      <c r="E32" s="25">
        <v>8875800</v>
      </c>
      <c r="F32" s="25">
        <v>900000</v>
      </c>
      <c r="G32" s="25"/>
    </row>
  </sheetData>
  <mergeCells count="11">
    <mergeCell ref="A3:G3"/>
    <mergeCell ref="A4:D4"/>
    <mergeCell ref="E5:G5"/>
    <mergeCell ref="A32:D32"/>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topLeftCell="F1" workbookViewId="0">
      <pane ySplit="1" topLeftCell="A2" activePane="bottomLeft" state="frozen"/>
      <selection/>
      <selection pane="bottomLeft" activeCell="A4" sqref="A4:D4"/>
    </sheetView>
  </sheetViews>
  <sheetFormatPr defaultColWidth="8" defaultRowHeight="14.25" customHeight="1"/>
  <cols>
    <col min="1" max="1" width="21.1416666666667" customWidth="1"/>
    <col min="2" max="2" width="35.275" customWidth="1"/>
    <col min="3"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32"/>
      <c r="J2" s="183"/>
      <c r="R2" s="3" t="s">
        <v>54</v>
      </c>
    </row>
    <row r="3" ht="36" customHeight="1" spans="1:19">
      <c r="A3" s="172" t="s">
        <v>55</v>
      </c>
      <c r="B3" s="29"/>
      <c r="C3" s="29"/>
      <c r="D3" s="29"/>
      <c r="E3" s="29"/>
      <c r="F3" s="29"/>
      <c r="G3" s="29"/>
      <c r="H3" s="29"/>
      <c r="I3" s="29"/>
      <c r="J3" s="47"/>
      <c r="K3" s="29"/>
      <c r="L3" s="29"/>
      <c r="M3" s="29"/>
      <c r="N3" s="29"/>
      <c r="O3" s="29"/>
      <c r="P3" s="29"/>
      <c r="Q3" s="29"/>
      <c r="R3" s="29"/>
      <c r="S3" s="29"/>
    </row>
    <row r="4" ht="20.25" customHeight="1" spans="1:19">
      <c r="A4" s="94" t="s">
        <v>2</v>
      </c>
      <c r="B4" s="7"/>
      <c r="C4" s="7"/>
      <c r="D4" s="7"/>
      <c r="E4" s="7"/>
      <c r="F4" s="7"/>
      <c r="G4" s="7"/>
      <c r="H4" s="7"/>
      <c r="I4" s="7"/>
      <c r="J4" s="184"/>
      <c r="K4" s="7"/>
      <c r="L4" s="7"/>
      <c r="M4" s="7"/>
      <c r="N4" s="8"/>
      <c r="O4" s="8"/>
      <c r="P4" s="8"/>
      <c r="Q4" s="8"/>
      <c r="R4" s="8" t="s">
        <v>3</v>
      </c>
      <c r="S4" s="8" t="s">
        <v>3</v>
      </c>
    </row>
    <row r="5" ht="18.75" customHeight="1" spans="1:19">
      <c r="A5" s="173" t="s">
        <v>56</v>
      </c>
      <c r="B5" s="174" t="s">
        <v>57</v>
      </c>
      <c r="C5" s="174" t="s">
        <v>58</v>
      </c>
      <c r="D5" s="175" t="s">
        <v>59</v>
      </c>
      <c r="E5" s="176"/>
      <c r="F5" s="176"/>
      <c r="G5" s="176"/>
      <c r="H5" s="176"/>
      <c r="I5" s="176"/>
      <c r="J5" s="185"/>
      <c r="K5" s="176"/>
      <c r="L5" s="176"/>
      <c r="M5" s="176"/>
      <c r="N5" s="186"/>
      <c r="O5" s="186" t="s">
        <v>47</v>
      </c>
      <c r="P5" s="186"/>
      <c r="Q5" s="186"/>
      <c r="R5" s="186"/>
      <c r="S5" s="186"/>
    </row>
    <row r="6" ht="18" customHeight="1" spans="1:19">
      <c r="A6" s="177"/>
      <c r="B6" s="178"/>
      <c r="C6" s="178"/>
      <c r="D6" s="178" t="s">
        <v>60</v>
      </c>
      <c r="E6" s="178" t="s">
        <v>61</v>
      </c>
      <c r="F6" s="178" t="s">
        <v>62</v>
      </c>
      <c r="G6" s="178" t="s">
        <v>63</v>
      </c>
      <c r="H6" s="178" t="s">
        <v>64</v>
      </c>
      <c r="I6" s="187" t="s">
        <v>65</v>
      </c>
      <c r="J6" s="188"/>
      <c r="K6" s="187" t="s">
        <v>66</v>
      </c>
      <c r="L6" s="187" t="s">
        <v>67</v>
      </c>
      <c r="M6" s="187" t="s">
        <v>68</v>
      </c>
      <c r="N6" s="189" t="s">
        <v>69</v>
      </c>
      <c r="O6" s="190" t="s">
        <v>60</v>
      </c>
      <c r="P6" s="190" t="s">
        <v>61</v>
      </c>
      <c r="Q6" s="190" t="s">
        <v>62</v>
      </c>
      <c r="R6" s="190" t="s">
        <v>63</v>
      </c>
      <c r="S6" s="190" t="s">
        <v>70</v>
      </c>
    </row>
    <row r="7" ht="29.25" customHeight="1" spans="1:19">
      <c r="A7" s="179"/>
      <c r="B7" s="180"/>
      <c r="C7" s="180"/>
      <c r="D7" s="180"/>
      <c r="E7" s="180"/>
      <c r="F7" s="180"/>
      <c r="G7" s="180"/>
      <c r="H7" s="180"/>
      <c r="I7" s="191" t="s">
        <v>60</v>
      </c>
      <c r="J7" s="191" t="s">
        <v>71</v>
      </c>
      <c r="K7" s="191" t="s">
        <v>66</v>
      </c>
      <c r="L7" s="191" t="s">
        <v>67</v>
      </c>
      <c r="M7" s="191" t="s">
        <v>68</v>
      </c>
      <c r="N7" s="191" t="s">
        <v>69</v>
      </c>
      <c r="O7" s="191"/>
      <c r="P7" s="191"/>
      <c r="Q7" s="191"/>
      <c r="R7" s="191"/>
      <c r="S7" s="191"/>
    </row>
    <row r="8" ht="16.5" customHeight="1" spans="1:19">
      <c r="A8" s="155">
        <v>1</v>
      </c>
      <c r="B8" s="20">
        <v>2</v>
      </c>
      <c r="C8" s="20">
        <v>3</v>
      </c>
      <c r="D8" s="20">
        <v>4</v>
      </c>
      <c r="E8" s="155">
        <v>5</v>
      </c>
      <c r="F8" s="20">
        <v>6</v>
      </c>
      <c r="G8" s="20">
        <v>7</v>
      </c>
      <c r="H8" s="155">
        <v>8</v>
      </c>
      <c r="I8" s="20">
        <v>9</v>
      </c>
      <c r="J8" s="36">
        <v>10</v>
      </c>
      <c r="K8" s="36">
        <v>11</v>
      </c>
      <c r="L8" s="192">
        <v>12</v>
      </c>
      <c r="M8" s="36">
        <v>13</v>
      </c>
      <c r="N8" s="36">
        <v>14</v>
      </c>
      <c r="O8" s="36">
        <v>15</v>
      </c>
      <c r="P8" s="36">
        <v>16</v>
      </c>
      <c r="Q8" s="36">
        <v>17</v>
      </c>
      <c r="R8" s="36">
        <v>18</v>
      </c>
      <c r="S8" s="36">
        <v>19</v>
      </c>
    </row>
    <row r="9" ht="31.4" customHeight="1" spans="1:19">
      <c r="A9" s="31">
        <v>125001</v>
      </c>
      <c r="B9" s="31" t="s">
        <v>72</v>
      </c>
      <c r="C9" s="25">
        <v>59794262.29</v>
      </c>
      <c r="D9" s="147">
        <v>59794262.29</v>
      </c>
      <c r="E9" s="93">
        <v>59794262.29</v>
      </c>
      <c r="F9" s="93"/>
      <c r="G9" s="93"/>
      <c r="H9" s="93"/>
      <c r="I9" s="93"/>
      <c r="J9" s="93"/>
      <c r="K9" s="93"/>
      <c r="L9" s="93"/>
      <c r="M9" s="93"/>
      <c r="N9" s="93"/>
      <c r="O9" s="93"/>
      <c r="P9" s="93"/>
      <c r="Q9" s="93"/>
      <c r="R9" s="93"/>
      <c r="S9" s="93"/>
    </row>
    <row r="10" ht="16.5" customHeight="1" spans="1:19">
      <c r="A10" s="181" t="s">
        <v>58</v>
      </c>
      <c r="B10" s="182"/>
      <c r="C10" s="147"/>
      <c r="D10" s="147"/>
      <c r="E10" s="93"/>
      <c r="F10" s="93"/>
      <c r="G10" s="93"/>
      <c r="H10" s="93"/>
      <c r="I10" s="93"/>
      <c r="J10" s="93"/>
      <c r="K10" s="93"/>
      <c r="L10" s="93"/>
      <c r="M10" s="93"/>
      <c r="N10" s="93"/>
      <c r="O10" s="93"/>
      <c r="P10" s="93"/>
      <c r="Q10" s="93"/>
      <c r="R10" s="93"/>
      <c r="S10" s="93"/>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2"/>
  <sheetViews>
    <sheetView showZeros="0" workbookViewId="0">
      <pane ySplit="1" topLeftCell="A22" activePane="bottomLeft" state="frozen"/>
      <selection/>
      <selection pane="bottomLeft" activeCell="D53" sqref="D53"/>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1"/>
      <c r="B1" s="1"/>
      <c r="C1" s="1"/>
      <c r="D1" s="1"/>
      <c r="E1" s="1"/>
      <c r="F1" s="1"/>
      <c r="G1" s="1"/>
      <c r="H1" s="1"/>
      <c r="I1" s="1"/>
      <c r="J1" s="1"/>
      <c r="K1" s="1"/>
      <c r="L1" s="1"/>
      <c r="M1" s="1"/>
      <c r="N1" s="1"/>
      <c r="O1" s="1"/>
    </row>
    <row r="2" ht="15.75" customHeight="1" spans="15:15">
      <c r="O2" s="56" t="s">
        <v>73</v>
      </c>
    </row>
    <row r="3" ht="28.5" customHeight="1" spans="1:15">
      <c r="A3" s="29" t="s">
        <v>74</v>
      </c>
      <c r="B3" s="29"/>
      <c r="C3" s="29"/>
      <c r="D3" s="29"/>
      <c r="E3" s="29"/>
      <c r="F3" s="29"/>
      <c r="G3" s="29"/>
      <c r="H3" s="29"/>
      <c r="I3" s="29"/>
      <c r="J3" s="29"/>
      <c r="K3" s="29"/>
      <c r="L3" s="29"/>
      <c r="M3" s="29"/>
      <c r="N3" s="29"/>
      <c r="O3" s="29"/>
    </row>
    <row r="4" ht="15" customHeight="1" spans="1:15">
      <c r="A4" s="101" t="s">
        <v>2</v>
      </c>
      <c r="B4" s="102"/>
      <c r="C4" s="59"/>
      <c r="D4" s="59"/>
      <c r="E4" s="59"/>
      <c r="F4" s="59"/>
      <c r="G4" s="7"/>
      <c r="H4" s="59"/>
      <c r="I4" s="59"/>
      <c r="J4" s="7"/>
      <c r="K4" s="59"/>
      <c r="L4" s="59"/>
      <c r="M4" s="7"/>
      <c r="N4" s="7"/>
      <c r="O4" s="103" t="s">
        <v>3</v>
      </c>
    </row>
    <row r="5" ht="18.75" customHeight="1" spans="1:15">
      <c r="A5" s="10" t="s">
        <v>75</v>
      </c>
      <c r="B5" s="10" t="s">
        <v>76</v>
      </c>
      <c r="C5" s="16" t="s">
        <v>58</v>
      </c>
      <c r="D5" s="63" t="s">
        <v>61</v>
      </c>
      <c r="E5" s="63"/>
      <c r="F5" s="63"/>
      <c r="G5" s="171" t="s">
        <v>62</v>
      </c>
      <c r="H5" s="10" t="s">
        <v>63</v>
      </c>
      <c r="I5" s="10" t="s">
        <v>77</v>
      </c>
      <c r="J5" s="11" t="s">
        <v>78</v>
      </c>
      <c r="K5" s="69" t="s">
        <v>79</v>
      </c>
      <c r="L5" s="69" t="s">
        <v>80</v>
      </c>
      <c r="M5" s="69" t="s">
        <v>81</v>
      </c>
      <c r="N5" s="69" t="s">
        <v>82</v>
      </c>
      <c r="O5" s="88" t="s">
        <v>83</v>
      </c>
    </row>
    <row r="6" ht="30" customHeight="1" spans="1:15">
      <c r="A6" s="19"/>
      <c r="B6" s="19"/>
      <c r="C6" s="19"/>
      <c r="D6" s="63" t="s">
        <v>60</v>
      </c>
      <c r="E6" s="63" t="s">
        <v>84</v>
      </c>
      <c r="F6" s="63" t="s">
        <v>85</v>
      </c>
      <c r="G6" s="19"/>
      <c r="H6" s="19"/>
      <c r="I6" s="19"/>
      <c r="J6" s="63" t="s">
        <v>60</v>
      </c>
      <c r="K6" s="92" t="s">
        <v>79</v>
      </c>
      <c r="L6" s="92" t="s">
        <v>80</v>
      </c>
      <c r="M6" s="92" t="s">
        <v>81</v>
      </c>
      <c r="N6" s="92" t="s">
        <v>82</v>
      </c>
      <c r="O6" s="92" t="s">
        <v>83</v>
      </c>
    </row>
    <row r="7" ht="16.5" customHeight="1" spans="1:15">
      <c r="A7" s="63">
        <v>1</v>
      </c>
      <c r="B7" s="63">
        <v>2</v>
      </c>
      <c r="C7" s="63">
        <v>3</v>
      </c>
      <c r="D7" s="63">
        <v>4</v>
      </c>
      <c r="E7" s="63">
        <v>5</v>
      </c>
      <c r="F7" s="63">
        <v>6</v>
      </c>
      <c r="G7" s="63">
        <v>7</v>
      </c>
      <c r="H7" s="49">
        <v>8</v>
      </c>
      <c r="I7" s="49">
        <v>9</v>
      </c>
      <c r="J7" s="49">
        <v>10</v>
      </c>
      <c r="K7" s="49">
        <v>11</v>
      </c>
      <c r="L7" s="49">
        <v>12</v>
      </c>
      <c r="M7" s="49">
        <v>13</v>
      </c>
      <c r="N7" s="49">
        <v>14</v>
      </c>
      <c r="O7" s="63">
        <v>15</v>
      </c>
    </row>
    <row r="8" ht="20.25" customHeight="1" spans="1:15">
      <c r="A8" s="31" t="s">
        <v>86</v>
      </c>
      <c r="B8" s="31" t="s">
        <v>87</v>
      </c>
      <c r="C8" s="147">
        <v>20000</v>
      </c>
      <c r="D8" s="147">
        <v>20000</v>
      </c>
      <c r="E8" s="147"/>
      <c r="F8" s="147">
        <v>20000</v>
      </c>
      <c r="G8" s="93"/>
      <c r="H8" s="147"/>
      <c r="I8" s="147"/>
      <c r="J8" s="147"/>
      <c r="K8" s="147"/>
      <c r="L8" s="147"/>
      <c r="M8" s="93"/>
      <c r="N8" s="147"/>
      <c r="O8" s="147"/>
    </row>
    <row r="9" ht="20.25" customHeight="1" spans="1:15">
      <c r="A9" s="31" t="s">
        <v>88</v>
      </c>
      <c r="B9" s="31" t="s">
        <v>89</v>
      </c>
      <c r="C9" s="147">
        <v>20000</v>
      </c>
      <c r="D9" s="147">
        <v>20000</v>
      </c>
      <c r="E9" s="147"/>
      <c r="F9" s="147">
        <v>20000</v>
      </c>
      <c r="G9" s="93"/>
      <c r="H9" s="147"/>
      <c r="I9" s="147"/>
      <c r="J9" s="147"/>
      <c r="K9" s="147"/>
      <c r="L9" s="147"/>
      <c r="M9" s="93"/>
      <c r="N9" s="147"/>
      <c r="O9" s="147"/>
    </row>
    <row r="10" ht="20.25" customHeight="1" spans="1:15">
      <c r="A10" s="31" t="s">
        <v>90</v>
      </c>
      <c r="B10" s="31" t="s">
        <v>91</v>
      </c>
      <c r="C10" s="147">
        <v>20000</v>
      </c>
      <c r="D10" s="147">
        <v>20000</v>
      </c>
      <c r="E10" s="147"/>
      <c r="F10" s="147">
        <v>20000</v>
      </c>
      <c r="G10" s="93"/>
      <c r="H10" s="147"/>
      <c r="I10" s="147"/>
      <c r="J10" s="147"/>
      <c r="K10" s="147"/>
      <c r="L10" s="147"/>
      <c r="M10" s="93"/>
      <c r="N10" s="147"/>
      <c r="O10" s="147"/>
    </row>
    <row r="11" ht="20.25" customHeight="1" spans="1:15">
      <c r="A11" s="31" t="s">
        <v>92</v>
      </c>
      <c r="B11" s="31" t="s">
        <v>93</v>
      </c>
      <c r="C11" s="147">
        <v>5218850.82</v>
      </c>
      <c r="D11" s="147">
        <v>5218850.82</v>
      </c>
      <c r="E11" s="147">
        <v>5218850.82</v>
      </c>
      <c r="F11" s="147"/>
      <c r="G11" s="93"/>
      <c r="H11" s="147"/>
      <c r="I11" s="147"/>
      <c r="J11" s="147"/>
      <c r="K11" s="147"/>
      <c r="L11" s="147"/>
      <c r="M11" s="93"/>
      <c r="N11" s="147"/>
      <c r="O11" s="147"/>
    </row>
    <row r="12" ht="20.25" customHeight="1" spans="1:15">
      <c r="A12" s="31" t="s">
        <v>94</v>
      </c>
      <c r="B12" s="31" t="s">
        <v>95</v>
      </c>
      <c r="C12" s="147">
        <v>5081486.82</v>
      </c>
      <c r="D12" s="147">
        <v>5081486.82</v>
      </c>
      <c r="E12" s="147">
        <v>5081486.82</v>
      </c>
      <c r="F12" s="147"/>
      <c r="G12" s="93"/>
      <c r="H12" s="147"/>
      <c r="I12" s="147"/>
      <c r="J12" s="147"/>
      <c r="K12" s="147"/>
      <c r="L12" s="147"/>
      <c r="M12" s="93"/>
      <c r="N12" s="147"/>
      <c r="O12" s="147"/>
    </row>
    <row r="13" ht="20.25" customHeight="1" spans="1:15">
      <c r="A13" s="31" t="s">
        <v>96</v>
      </c>
      <c r="B13" s="31" t="s">
        <v>97</v>
      </c>
      <c r="C13" s="147">
        <v>5033486.82</v>
      </c>
      <c r="D13" s="147">
        <v>5033486.82</v>
      </c>
      <c r="E13" s="147">
        <v>5033486.82</v>
      </c>
      <c r="F13" s="147"/>
      <c r="G13" s="93"/>
      <c r="H13" s="147"/>
      <c r="I13" s="147"/>
      <c r="J13" s="147"/>
      <c r="K13" s="147"/>
      <c r="L13" s="147"/>
      <c r="M13" s="93"/>
      <c r="N13" s="147"/>
      <c r="O13" s="147"/>
    </row>
    <row r="14" ht="20.25" customHeight="1" spans="1:15">
      <c r="A14" s="31" t="s">
        <v>98</v>
      </c>
      <c r="B14" s="31" t="s">
        <v>99</v>
      </c>
      <c r="C14" s="147"/>
      <c r="D14" s="147"/>
      <c r="E14" s="147"/>
      <c r="F14" s="147"/>
      <c r="G14" s="93"/>
      <c r="H14" s="147"/>
      <c r="I14" s="147"/>
      <c r="J14" s="147"/>
      <c r="K14" s="147"/>
      <c r="L14" s="147"/>
      <c r="M14" s="93"/>
      <c r="N14" s="147"/>
      <c r="O14" s="147"/>
    </row>
    <row r="15" ht="20.25" customHeight="1" spans="1:15">
      <c r="A15" s="31" t="s">
        <v>100</v>
      </c>
      <c r="B15" s="31" t="s">
        <v>101</v>
      </c>
      <c r="C15" s="147">
        <v>48000</v>
      </c>
      <c r="D15" s="147">
        <v>48000</v>
      </c>
      <c r="E15" s="147">
        <v>48000</v>
      </c>
      <c r="F15" s="147"/>
      <c r="G15" s="93"/>
      <c r="H15" s="147"/>
      <c r="I15" s="147"/>
      <c r="J15" s="147"/>
      <c r="K15" s="147"/>
      <c r="L15" s="147"/>
      <c r="M15" s="93"/>
      <c r="N15" s="147"/>
      <c r="O15" s="147"/>
    </row>
    <row r="16" ht="20.25" customHeight="1" spans="1:15">
      <c r="A16" s="31" t="s">
        <v>102</v>
      </c>
      <c r="B16" s="31" t="s">
        <v>103</v>
      </c>
      <c r="C16" s="147">
        <v>137364</v>
      </c>
      <c r="D16" s="147">
        <v>137364</v>
      </c>
      <c r="E16" s="147">
        <v>137364</v>
      </c>
      <c r="F16" s="147"/>
      <c r="G16" s="93"/>
      <c r="H16" s="147"/>
      <c r="I16" s="147"/>
      <c r="J16" s="147"/>
      <c r="K16" s="147"/>
      <c r="L16" s="147"/>
      <c r="M16" s="93"/>
      <c r="N16" s="147"/>
      <c r="O16" s="147"/>
    </row>
    <row r="17" ht="20.25" customHeight="1" spans="1:15">
      <c r="A17" s="31" t="s">
        <v>104</v>
      </c>
      <c r="B17" s="31" t="s">
        <v>105</v>
      </c>
      <c r="C17" s="147">
        <v>137364</v>
      </c>
      <c r="D17" s="147">
        <v>137364</v>
      </c>
      <c r="E17" s="147">
        <v>137364</v>
      </c>
      <c r="F17" s="147"/>
      <c r="G17" s="93"/>
      <c r="H17" s="147"/>
      <c r="I17" s="147"/>
      <c r="J17" s="147"/>
      <c r="K17" s="147"/>
      <c r="L17" s="147"/>
      <c r="M17" s="93"/>
      <c r="N17" s="147"/>
      <c r="O17" s="147"/>
    </row>
    <row r="18" ht="20.25" customHeight="1" spans="1:15">
      <c r="A18" s="31" t="s">
        <v>106</v>
      </c>
      <c r="B18" s="31" t="s">
        <v>107</v>
      </c>
      <c r="C18" s="147">
        <v>4392578.52</v>
      </c>
      <c r="D18" s="147">
        <v>4392578.52</v>
      </c>
      <c r="E18" s="147">
        <v>4392578.52</v>
      </c>
      <c r="F18" s="147"/>
      <c r="G18" s="93"/>
      <c r="H18" s="147"/>
      <c r="I18" s="147"/>
      <c r="J18" s="147"/>
      <c r="K18" s="147"/>
      <c r="L18" s="147"/>
      <c r="M18" s="93"/>
      <c r="N18" s="147"/>
      <c r="O18" s="147"/>
    </row>
    <row r="19" ht="20.25" customHeight="1" spans="1:15">
      <c r="A19" s="31" t="s">
        <v>108</v>
      </c>
      <c r="B19" s="31" t="s">
        <v>109</v>
      </c>
      <c r="C19" s="147">
        <v>4392578.52</v>
      </c>
      <c r="D19" s="147">
        <v>4392578.52</v>
      </c>
      <c r="E19" s="147">
        <v>4392578.52</v>
      </c>
      <c r="F19" s="147"/>
      <c r="G19" s="93"/>
      <c r="H19" s="147"/>
      <c r="I19" s="147"/>
      <c r="J19" s="147"/>
      <c r="K19" s="147"/>
      <c r="L19" s="147"/>
      <c r="M19" s="93"/>
      <c r="N19" s="147"/>
      <c r="O19" s="147"/>
    </row>
    <row r="20" ht="20.25" customHeight="1" spans="1:15">
      <c r="A20" s="31" t="s">
        <v>110</v>
      </c>
      <c r="B20" s="31" t="s">
        <v>111</v>
      </c>
      <c r="C20" s="147">
        <v>431991.72</v>
      </c>
      <c r="D20" s="147">
        <v>431991.72</v>
      </c>
      <c r="E20" s="147">
        <v>431991.72</v>
      </c>
      <c r="F20" s="147"/>
      <c r="G20" s="93"/>
      <c r="H20" s="147"/>
      <c r="I20" s="147"/>
      <c r="J20" s="147"/>
      <c r="K20" s="147"/>
      <c r="L20" s="147"/>
      <c r="M20" s="93"/>
      <c r="N20" s="147"/>
      <c r="O20" s="147"/>
    </row>
    <row r="21" ht="20.25" customHeight="1" spans="1:15">
      <c r="A21" s="31" t="s">
        <v>112</v>
      </c>
      <c r="B21" s="31" t="s">
        <v>113</v>
      </c>
      <c r="C21" s="147">
        <v>1906360.2</v>
      </c>
      <c r="D21" s="147">
        <v>1906360.2</v>
      </c>
      <c r="E21" s="147">
        <v>1906360.2</v>
      </c>
      <c r="F21" s="147"/>
      <c r="G21" s="93"/>
      <c r="H21" s="147"/>
      <c r="I21" s="147"/>
      <c r="J21" s="147"/>
      <c r="K21" s="147"/>
      <c r="L21" s="147"/>
      <c r="M21" s="93"/>
      <c r="N21" s="147"/>
      <c r="O21" s="147"/>
    </row>
    <row r="22" ht="20.25" customHeight="1" spans="1:15">
      <c r="A22" s="31" t="s">
        <v>114</v>
      </c>
      <c r="B22" s="31" t="s">
        <v>115</v>
      </c>
      <c r="C22" s="147">
        <v>1942180.02</v>
      </c>
      <c r="D22" s="147">
        <v>1942180.02</v>
      </c>
      <c r="E22" s="147">
        <v>1942180.02</v>
      </c>
      <c r="F22" s="147"/>
      <c r="G22" s="93"/>
      <c r="H22" s="147"/>
      <c r="I22" s="147"/>
      <c r="J22" s="147"/>
      <c r="K22" s="147"/>
      <c r="L22" s="147"/>
      <c r="M22" s="93"/>
      <c r="N22" s="147"/>
      <c r="O22" s="147"/>
    </row>
    <row r="23" ht="20.25" customHeight="1" spans="1:15">
      <c r="A23" s="31" t="s">
        <v>116</v>
      </c>
      <c r="B23" s="31" t="s">
        <v>117</v>
      </c>
      <c r="C23" s="147">
        <v>112046.58</v>
      </c>
      <c r="D23" s="147">
        <v>112046.58</v>
      </c>
      <c r="E23" s="147">
        <v>112046.58</v>
      </c>
      <c r="F23" s="147"/>
      <c r="G23" s="93"/>
      <c r="H23" s="147"/>
      <c r="I23" s="147"/>
      <c r="J23" s="147"/>
      <c r="K23" s="147"/>
      <c r="L23" s="147"/>
      <c r="M23" s="93"/>
      <c r="N23" s="147"/>
      <c r="O23" s="147"/>
    </row>
    <row r="24" ht="20.25" customHeight="1" spans="1:15">
      <c r="A24" s="31" t="s">
        <v>118</v>
      </c>
      <c r="B24" s="31" t="s">
        <v>119</v>
      </c>
      <c r="C24" s="147">
        <v>46155014.8</v>
      </c>
      <c r="D24" s="147">
        <v>46155014.8</v>
      </c>
      <c r="E24" s="147">
        <v>37299214.8</v>
      </c>
      <c r="F24" s="147">
        <v>8855800</v>
      </c>
      <c r="G24" s="93"/>
      <c r="H24" s="147"/>
      <c r="I24" s="147"/>
      <c r="J24" s="147"/>
      <c r="K24" s="147"/>
      <c r="L24" s="147"/>
      <c r="M24" s="93"/>
      <c r="N24" s="147"/>
      <c r="O24" s="147"/>
    </row>
    <row r="25" ht="20.25" customHeight="1" spans="1:15">
      <c r="A25" s="31" t="s">
        <v>120</v>
      </c>
      <c r="B25" s="31" t="s">
        <v>121</v>
      </c>
      <c r="C25" s="147">
        <v>44360714.8</v>
      </c>
      <c r="D25" s="147">
        <v>44360714.8</v>
      </c>
      <c r="E25" s="147">
        <v>37299214.8</v>
      </c>
      <c r="F25" s="147">
        <v>7061500</v>
      </c>
      <c r="G25" s="93"/>
      <c r="H25" s="147"/>
      <c r="I25" s="147"/>
      <c r="J25" s="147"/>
      <c r="K25" s="147"/>
      <c r="L25" s="147"/>
      <c r="M25" s="93"/>
      <c r="N25" s="147"/>
      <c r="O25" s="147"/>
    </row>
    <row r="26" ht="20.25" customHeight="1" spans="1:15">
      <c r="A26" s="31" t="s">
        <v>122</v>
      </c>
      <c r="B26" s="31" t="s">
        <v>123</v>
      </c>
      <c r="C26" s="147">
        <v>6838996.49</v>
      </c>
      <c r="D26" s="147">
        <v>6838996.49</v>
      </c>
      <c r="E26" s="147">
        <v>6838996.49</v>
      </c>
      <c r="F26" s="147"/>
      <c r="G26" s="93"/>
      <c r="H26" s="147"/>
      <c r="I26" s="147"/>
      <c r="J26" s="147"/>
      <c r="K26" s="147"/>
      <c r="L26" s="147"/>
      <c r="M26" s="93"/>
      <c r="N26" s="147"/>
      <c r="O26" s="147"/>
    </row>
    <row r="27" ht="20.25" customHeight="1" spans="1:15">
      <c r="A27" s="31" t="s">
        <v>124</v>
      </c>
      <c r="B27" s="31" t="s">
        <v>125</v>
      </c>
      <c r="C27" s="147">
        <v>30440218.31</v>
      </c>
      <c r="D27" s="147">
        <v>30440218.31</v>
      </c>
      <c r="E27" s="147">
        <v>30440218.31</v>
      </c>
      <c r="F27" s="147"/>
      <c r="G27" s="93"/>
      <c r="H27" s="147"/>
      <c r="I27" s="147"/>
      <c r="J27" s="147"/>
      <c r="K27" s="147"/>
      <c r="L27" s="147"/>
      <c r="M27" s="93"/>
      <c r="N27" s="147"/>
      <c r="O27" s="147"/>
    </row>
    <row r="28" ht="20.25" customHeight="1" spans="1:15">
      <c r="A28" s="31" t="s">
        <v>126</v>
      </c>
      <c r="B28" s="31" t="s">
        <v>127</v>
      </c>
      <c r="C28" s="147">
        <v>2693200</v>
      </c>
      <c r="D28" s="147">
        <v>2693200</v>
      </c>
      <c r="E28" s="147"/>
      <c r="F28" s="147">
        <v>2693200</v>
      </c>
      <c r="G28" s="93"/>
      <c r="H28" s="147"/>
      <c r="I28" s="147"/>
      <c r="J28" s="147"/>
      <c r="K28" s="147"/>
      <c r="L28" s="147"/>
      <c r="M28" s="93"/>
      <c r="N28" s="147"/>
      <c r="O28" s="147"/>
    </row>
    <row r="29" ht="20.25" customHeight="1" spans="1:15">
      <c r="A29" s="31" t="s">
        <v>128</v>
      </c>
      <c r="B29" s="31" t="s">
        <v>129</v>
      </c>
      <c r="C29" s="147">
        <v>250000</v>
      </c>
      <c r="D29" s="147">
        <v>250000</v>
      </c>
      <c r="E29" s="147"/>
      <c r="F29" s="147">
        <v>250000</v>
      </c>
      <c r="G29" s="93"/>
      <c r="H29" s="147"/>
      <c r="I29" s="147"/>
      <c r="J29" s="147"/>
      <c r="K29" s="147"/>
      <c r="L29" s="147"/>
      <c r="M29" s="93"/>
      <c r="N29" s="147"/>
      <c r="O29" s="147"/>
    </row>
    <row r="30" ht="20.25" customHeight="1" spans="1:15">
      <c r="A30" s="31" t="s">
        <v>130</v>
      </c>
      <c r="B30" s="31" t="s">
        <v>131</v>
      </c>
      <c r="C30" s="147">
        <v>80000</v>
      </c>
      <c r="D30" s="147">
        <v>80000</v>
      </c>
      <c r="E30" s="147"/>
      <c r="F30" s="147">
        <v>80000</v>
      </c>
      <c r="G30" s="93"/>
      <c r="H30" s="147"/>
      <c r="I30" s="147"/>
      <c r="J30" s="147"/>
      <c r="K30" s="147"/>
      <c r="L30" s="147"/>
      <c r="M30" s="93"/>
      <c r="N30" s="147"/>
      <c r="O30" s="147"/>
    </row>
    <row r="31" ht="20.25" customHeight="1" spans="1:15">
      <c r="A31" s="31" t="s">
        <v>132</v>
      </c>
      <c r="B31" s="31" t="s">
        <v>133</v>
      </c>
      <c r="C31" s="147">
        <v>320000</v>
      </c>
      <c r="D31" s="147">
        <v>320000</v>
      </c>
      <c r="E31" s="147"/>
      <c r="F31" s="147">
        <v>320000</v>
      </c>
      <c r="G31" s="93"/>
      <c r="H31" s="147"/>
      <c r="I31" s="147"/>
      <c r="J31" s="147"/>
      <c r="K31" s="147"/>
      <c r="L31" s="147"/>
      <c r="M31" s="93"/>
      <c r="N31" s="147"/>
      <c r="O31" s="147"/>
    </row>
    <row r="32" ht="20.25" customHeight="1" spans="1:15">
      <c r="A32" s="31" t="s">
        <v>134</v>
      </c>
      <c r="B32" s="31" t="s">
        <v>135</v>
      </c>
      <c r="C32" s="147">
        <v>80000</v>
      </c>
      <c r="D32" s="147">
        <v>80000</v>
      </c>
      <c r="E32" s="147"/>
      <c r="F32" s="147">
        <v>80000</v>
      </c>
      <c r="G32" s="93"/>
      <c r="H32" s="147"/>
      <c r="I32" s="147"/>
      <c r="J32" s="147"/>
      <c r="K32" s="147"/>
      <c r="L32" s="147"/>
      <c r="M32" s="93"/>
      <c r="N32" s="147"/>
      <c r="O32" s="147"/>
    </row>
    <row r="33" ht="20.25" customHeight="1" spans="1:15">
      <c r="A33" s="31" t="s">
        <v>136</v>
      </c>
      <c r="B33" s="31" t="s">
        <v>137</v>
      </c>
      <c r="C33" s="147">
        <v>3378300</v>
      </c>
      <c r="D33" s="147">
        <v>3378300</v>
      </c>
      <c r="E33" s="147">
        <v>20000</v>
      </c>
      <c r="F33" s="147">
        <v>3358300</v>
      </c>
      <c r="G33" s="93"/>
      <c r="H33" s="147"/>
      <c r="I33" s="147"/>
      <c r="J33" s="147"/>
      <c r="K33" s="147"/>
      <c r="L33" s="147"/>
      <c r="M33" s="93"/>
      <c r="N33" s="147"/>
      <c r="O33" s="147"/>
    </row>
    <row r="34" ht="20.25" customHeight="1" spans="1:15">
      <c r="A34" s="31" t="s">
        <v>138</v>
      </c>
      <c r="B34" s="31" t="s">
        <v>139</v>
      </c>
      <c r="C34" s="147">
        <v>280000</v>
      </c>
      <c r="D34" s="147">
        <v>280000</v>
      </c>
      <c r="E34" s="147"/>
      <c r="F34" s="147">
        <v>280000</v>
      </c>
      <c r="G34" s="93"/>
      <c r="H34" s="147"/>
      <c r="I34" s="147"/>
      <c r="J34" s="147"/>
      <c r="K34" s="147"/>
      <c r="L34" s="147"/>
      <c r="M34" s="93"/>
      <c r="N34" s="147"/>
      <c r="O34" s="147"/>
    </row>
    <row r="35" ht="20.25" customHeight="1" spans="1:15">
      <c r="A35" s="31" t="s">
        <v>140</v>
      </c>
      <c r="B35" s="31" t="s">
        <v>141</v>
      </c>
      <c r="C35" s="147">
        <v>594300</v>
      </c>
      <c r="D35" s="147">
        <v>594300</v>
      </c>
      <c r="E35" s="147"/>
      <c r="F35" s="147">
        <v>594300</v>
      </c>
      <c r="G35" s="93"/>
      <c r="H35" s="147"/>
      <c r="I35" s="147"/>
      <c r="J35" s="147"/>
      <c r="K35" s="147"/>
      <c r="L35" s="147"/>
      <c r="M35" s="93"/>
      <c r="N35" s="147"/>
      <c r="O35" s="147"/>
    </row>
    <row r="36" ht="20.25" customHeight="1" spans="1:15">
      <c r="A36" s="31" t="s">
        <v>142</v>
      </c>
      <c r="B36" s="31" t="s">
        <v>143</v>
      </c>
      <c r="C36" s="147">
        <v>594300</v>
      </c>
      <c r="D36" s="147">
        <v>594300</v>
      </c>
      <c r="E36" s="147"/>
      <c r="F36" s="147">
        <v>594300</v>
      </c>
      <c r="G36" s="93"/>
      <c r="H36" s="147"/>
      <c r="I36" s="147"/>
      <c r="J36" s="147"/>
      <c r="K36" s="147"/>
      <c r="L36" s="147"/>
      <c r="M36" s="93"/>
      <c r="N36" s="147"/>
      <c r="O36" s="147"/>
    </row>
    <row r="37" ht="20.25" customHeight="1" spans="1:15">
      <c r="A37" s="31" t="s">
        <v>144</v>
      </c>
      <c r="B37" s="31" t="s">
        <v>145</v>
      </c>
      <c r="C37" s="147">
        <v>1200000</v>
      </c>
      <c r="D37" s="147">
        <v>1200000</v>
      </c>
      <c r="E37" s="147"/>
      <c r="F37" s="147">
        <v>1200000</v>
      </c>
      <c r="G37" s="93"/>
      <c r="H37" s="147"/>
      <c r="I37" s="147"/>
      <c r="J37" s="147"/>
      <c r="K37" s="147"/>
      <c r="L37" s="147"/>
      <c r="M37" s="93"/>
      <c r="N37" s="147"/>
      <c r="O37" s="147"/>
    </row>
    <row r="38" ht="20.25" customHeight="1" spans="1:15">
      <c r="A38" s="31" t="s">
        <v>146</v>
      </c>
      <c r="B38" s="31" t="s">
        <v>147</v>
      </c>
      <c r="C38" s="147">
        <v>1200000</v>
      </c>
      <c r="D38" s="147">
        <v>1200000</v>
      </c>
      <c r="E38" s="147"/>
      <c r="F38" s="147">
        <v>1200000</v>
      </c>
      <c r="G38" s="93"/>
      <c r="H38" s="147"/>
      <c r="I38" s="147"/>
      <c r="J38" s="147"/>
      <c r="K38" s="147"/>
      <c r="L38" s="147"/>
      <c r="M38" s="93"/>
      <c r="N38" s="147"/>
      <c r="O38" s="147"/>
    </row>
    <row r="39" ht="20.25" customHeight="1" spans="1:15">
      <c r="A39" s="31" t="s">
        <v>148</v>
      </c>
      <c r="B39" s="31" t="s">
        <v>149</v>
      </c>
      <c r="C39" s="147">
        <v>4007818.15</v>
      </c>
      <c r="D39" s="147">
        <v>4007818.15</v>
      </c>
      <c r="E39" s="147">
        <v>4007818.15</v>
      </c>
      <c r="F39" s="147"/>
      <c r="G39" s="93"/>
      <c r="H39" s="147"/>
      <c r="I39" s="147"/>
      <c r="J39" s="147"/>
      <c r="K39" s="147"/>
      <c r="L39" s="147"/>
      <c r="M39" s="93"/>
      <c r="N39" s="147"/>
      <c r="O39" s="147"/>
    </row>
    <row r="40" ht="20.25" customHeight="1" spans="1:15">
      <c r="A40" s="31" t="s">
        <v>150</v>
      </c>
      <c r="B40" s="31" t="s">
        <v>151</v>
      </c>
      <c r="C40" s="147">
        <v>4007818.15</v>
      </c>
      <c r="D40" s="147">
        <v>4007818.15</v>
      </c>
      <c r="E40" s="147">
        <v>4007818.15</v>
      </c>
      <c r="F40" s="147"/>
      <c r="G40" s="93"/>
      <c r="H40" s="147"/>
      <c r="I40" s="147"/>
      <c r="J40" s="147"/>
      <c r="K40" s="147"/>
      <c r="L40" s="147"/>
      <c r="M40" s="93"/>
      <c r="N40" s="147"/>
      <c r="O40" s="147"/>
    </row>
    <row r="41" ht="20.25" customHeight="1" spans="1:15">
      <c r="A41" s="31" t="s">
        <v>152</v>
      </c>
      <c r="B41" s="31" t="s">
        <v>153</v>
      </c>
      <c r="C41" s="147">
        <v>4007818.15</v>
      </c>
      <c r="D41" s="147">
        <v>4007818.15</v>
      </c>
      <c r="E41" s="147">
        <v>4007818.15</v>
      </c>
      <c r="F41" s="147"/>
      <c r="G41" s="93"/>
      <c r="H41" s="147"/>
      <c r="I41" s="147"/>
      <c r="J41" s="147"/>
      <c r="K41" s="147"/>
      <c r="L41" s="147"/>
      <c r="M41" s="93"/>
      <c r="N41" s="147"/>
      <c r="O41" s="147"/>
    </row>
    <row r="42" ht="17.25" customHeight="1" spans="1:15">
      <c r="A42" s="104" t="s">
        <v>154</v>
      </c>
      <c r="B42" s="105" t="s">
        <v>154</v>
      </c>
      <c r="C42" s="147"/>
      <c r="D42" s="147"/>
      <c r="E42" s="147"/>
      <c r="F42" s="147"/>
      <c r="G42" s="93"/>
      <c r="H42" s="147"/>
      <c r="I42" s="147"/>
      <c r="J42" s="147"/>
      <c r="K42" s="147"/>
      <c r="L42" s="147"/>
      <c r="M42" s="93"/>
      <c r="N42" s="147"/>
      <c r="O42" s="147"/>
    </row>
  </sheetData>
  <mergeCells count="11">
    <mergeCell ref="A3:O3"/>
    <mergeCell ref="A4:L4"/>
    <mergeCell ref="D5:F5"/>
    <mergeCell ref="J5:O5"/>
    <mergeCell ref="A42:B42"/>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26" activePane="bottomLeft" state="frozen"/>
      <selection/>
      <selection pane="bottomLeft" activeCell="A4" sqref="A4:B4"/>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1"/>
      <c r="B1" s="1"/>
      <c r="C1" s="1"/>
      <c r="D1" s="1"/>
    </row>
    <row r="2" customHeight="1" spans="4:4">
      <c r="D2" s="99" t="s">
        <v>155</v>
      </c>
    </row>
    <row r="3" ht="31.5" customHeight="1" spans="1:4">
      <c r="A3" s="46" t="s">
        <v>156</v>
      </c>
      <c r="B3" s="157"/>
      <c r="C3" s="157"/>
      <c r="D3" s="157"/>
    </row>
    <row r="4" ht="17.25" customHeight="1" spans="1:4">
      <c r="A4" s="5" t="s">
        <v>2</v>
      </c>
      <c r="B4" s="158"/>
      <c r="C4" s="158"/>
      <c r="D4" s="100" t="s">
        <v>3</v>
      </c>
    </row>
    <row r="5" ht="24.65" customHeight="1" spans="1:4">
      <c r="A5" s="11" t="s">
        <v>4</v>
      </c>
      <c r="B5" s="13"/>
      <c r="C5" s="11" t="s">
        <v>5</v>
      </c>
      <c r="D5" s="13"/>
    </row>
    <row r="6" ht="15.65" customHeight="1" spans="1:4">
      <c r="A6" s="16" t="s">
        <v>6</v>
      </c>
      <c r="B6" s="159" t="s">
        <v>7</v>
      </c>
      <c r="C6" s="16" t="s">
        <v>157</v>
      </c>
      <c r="D6" s="159" t="s">
        <v>7</v>
      </c>
    </row>
    <row r="7" ht="14.15" customHeight="1" spans="1:4">
      <c r="A7" s="19"/>
      <c r="B7" s="18"/>
      <c r="C7" s="19"/>
      <c r="D7" s="18"/>
    </row>
    <row r="8" ht="29.15" customHeight="1" spans="1:4">
      <c r="A8" s="160" t="s">
        <v>158</v>
      </c>
      <c r="B8" s="161">
        <v>59794262.29</v>
      </c>
      <c r="C8" s="162" t="s">
        <v>159</v>
      </c>
      <c r="D8" s="161">
        <v>59794262.29</v>
      </c>
    </row>
    <row r="9" ht="29.15" customHeight="1" spans="1:4">
      <c r="A9" s="163" t="s">
        <v>160</v>
      </c>
      <c r="B9" s="93">
        <v>59794262.29</v>
      </c>
      <c r="C9" s="164" t="s">
        <v>161</v>
      </c>
      <c r="D9" s="138"/>
    </row>
    <row r="10" ht="29.15" customHeight="1" spans="1:4">
      <c r="A10" s="163" t="s">
        <v>162</v>
      </c>
      <c r="B10" s="93"/>
      <c r="C10" s="164" t="s">
        <v>163</v>
      </c>
      <c r="D10" s="138"/>
    </row>
    <row r="11" ht="29.15" customHeight="1" spans="1:4">
      <c r="A11" s="163" t="s">
        <v>164</v>
      </c>
      <c r="B11" s="93"/>
      <c r="C11" s="164" t="s">
        <v>165</v>
      </c>
      <c r="D11" s="138"/>
    </row>
    <row r="12" ht="29.15" customHeight="1" spans="1:4">
      <c r="A12" s="165" t="s">
        <v>166</v>
      </c>
      <c r="B12" s="166"/>
      <c r="C12" s="164" t="s">
        <v>167</v>
      </c>
      <c r="D12" s="138"/>
    </row>
    <row r="13" ht="29.15" customHeight="1" spans="1:4">
      <c r="A13" s="163" t="s">
        <v>160</v>
      </c>
      <c r="B13" s="147"/>
      <c r="C13" s="164" t="s">
        <v>168</v>
      </c>
      <c r="D13" s="138"/>
    </row>
    <row r="14" ht="29.15" customHeight="1" spans="1:4">
      <c r="A14" s="167" t="s">
        <v>162</v>
      </c>
      <c r="B14" s="147"/>
      <c r="C14" s="164" t="s">
        <v>169</v>
      </c>
      <c r="D14" s="138">
        <v>20000</v>
      </c>
    </row>
    <row r="15" ht="29.15" customHeight="1" spans="1:4">
      <c r="A15" s="167" t="s">
        <v>164</v>
      </c>
      <c r="B15" s="166"/>
      <c r="C15" s="164" t="s">
        <v>170</v>
      </c>
      <c r="D15" s="138"/>
    </row>
    <row r="16" ht="29.15" customHeight="1" spans="1:4">
      <c r="A16" s="167"/>
      <c r="B16" s="166"/>
      <c r="C16" s="164" t="s">
        <v>171</v>
      </c>
      <c r="D16" s="138">
        <v>5218850.82</v>
      </c>
    </row>
    <row r="17" ht="29.15" customHeight="1" spans="1:4">
      <c r="A17" s="167"/>
      <c r="B17" s="166"/>
      <c r="C17" s="164" t="s">
        <v>172</v>
      </c>
      <c r="D17" s="138">
        <v>4392578.52</v>
      </c>
    </row>
    <row r="18" ht="29.15" customHeight="1" spans="1:4">
      <c r="A18" s="167"/>
      <c r="B18" s="166"/>
      <c r="C18" s="164" t="s">
        <v>173</v>
      </c>
      <c r="D18" s="138"/>
    </row>
    <row r="19" ht="29.15" customHeight="1" spans="1:4">
      <c r="A19" s="167"/>
      <c r="B19" s="166"/>
      <c r="C19" s="164" t="s">
        <v>174</v>
      </c>
      <c r="D19" s="138"/>
    </row>
    <row r="20" ht="29.15" customHeight="1" spans="1:4">
      <c r="A20" s="167"/>
      <c r="B20" s="166"/>
      <c r="C20" s="164" t="s">
        <v>175</v>
      </c>
      <c r="D20" s="138">
        <v>46155014.8</v>
      </c>
    </row>
    <row r="21" ht="29.15" customHeight="1" spans="1:4">
      <c r="A21" s="167"/>
      <c r="B21" s="166"/>
      <c r="C21" s="164" t="s">
        <v>176</v>
      </c>
      <c r="D21" s="138"/>
    </row>
    <row r="22" ht="29.15" customHeight="1" spans="1:4">
      <c r="A22" s="167"/>
      <c r="B22" s="166"/>
      <c r="C22" s="164" t="s">
        <v>177</v>
      </c>
      <c r="D22" s="138"/>
    </row>
    <row r="23" ht="29.15" customHeight="1" spans="1:4">
      <c r="A23" s="167"/>
      <c r="B23" s="166"/>
      <c r="C23" s="164" t="s">
        <v>178</v>
      </c>
      <c r="D23" s="138"/>
    </row>
    <row r="24" ht="29.15" customHeight="1" spans="1:4">
      <c r="A24" s="167"/>
      <c r="B24" s="166"/>
      <c r="C24" s="164" t="s">
        <v>179</v>
      </c>
      <c r="D24" s="138"/>
    </row>
    <row r="25" ht="29.15" customHeight="1" spans="1:4">
      <c r="A25" s="167"/>
      <c r="B25" s="166"/>
      <c r="C25" s="164" t="s">
        <v>180</v>
      </c>
      <c r="D25" s="138"/>
    </row>
    <row r="26" ht="29.15" customHeight="1" spans="1:4">
      <c r="A26" s="167"/>
      <c r="B26" s="166"/>
      <c r="C26" s="164" t="s">
        <v>181</v>
      </c>
      <c r="D26" s="138"/>
    </row>
    <row r="27" ht="29.15" customHeight="1" spans="1:4">
      <c r="A27" s="167"/>
      <c r="B27" s="166"/>
      <c r="C27" s="164" t="s">
        <v>182</v>
      </c>
      <c r="D27" s="138">
        <v>4007818.15</v>
      </c>
    </row>
    <row r="28" ht="29.15" customHeight="1" spans="1:4">
      <c r="A28" s="167"/>
      <c r="B28" s="166"/>
      <c r="C28" s="164" t="s">
        <v>183</v>
      </c>
      <c r="D28" s="138"/>
    </row>
    <row r="29" ht="29.15" customHeight="1" spans="1:4">
      <c r="A29" s="167"/>
      <c r="B29" s="166"/>
      <c r="C29" s="164" t="s">
        <v>184</v>
      </c>
      <c r="D29" s="138"/>
    </row>
    <row r="30" ht="29.15" customHeight="1" spans="1:4">
      <c r="A30" s="167"/>
      <c r="B30" s="166"/>
      <c r="C30" s="164" t="s">
        <v>185</v>
      </c>
      <c r="D30" s="138"/>
    </row>
    <row r="31" ht="29.15" customHeight="1" spans="1:4">
      <c r="A31" s="167"/>
      <c r="B31" s="166"/>
      <c r="C31" s="164" t="s">
        <v>186</v>
      </c>
      <c r="D31" s="138"/>
    </row>
    <row r="32" ht="29.15" customHeight="1" spans="1:4">
      <c r="A32" s="167"/>
      <c r="B32" s="166"/>
      <c r="C32" s="164" t="s">
        <v>187</v>
      </c>
      <c r="D32" s="138"/>
    </row>
    <row r="33" ht="29.15" customHeight="1" spans="1:4">
      <c r="A33" s="167"/>
      <c r="B33" s="166"/>
      <c r="C33" s="164" t="s">
        <v>188</v>
      </c>
      <c r="D33" s="138"/>
    </row>
    <row r="34" ht="29.15" customHeight="1" spans="1:4">
      <c r="A34" s="167"/>
      <c r="B34" s="166"/>
      <c r="C34" s="164" t="s">
        <v>189</v>
      </c>
      <c r="D34" s="138"/>
    </row>
    <row r="35" ht="29.15" customHeight="1" spans="1:4">
      <c r="A35" s="168"/>
      <c r="B35" s="166"/>
      <c r="C35" s="169" t="s">
        <v>190</v>
      </c>
      <c r="D35" s="166"/>
    </row>
    <row r="36" ht="29.15" customHeight="1" spans="1:4">
      <c r="A36" s="168" t="s">
        <v>191</v>
      </c>
      <c r="B36" s="166">
        <v>59794262.29</v>
      </c>
      <c r="C36" s="170" t="s">
        <v>53</v>
      </c>
      <c r="D36" s="166">
        <v>59794262.29</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2"/>
  <sheetViews>
    <sheetView showZeros="0" workbookViewId="0">
      <pane ySplit="1" topLeftCell="A23" activePane="bottomLeft" state="frozen"/>
      <selection/>
      <selection pane="bottomLeft" activeCell="A4" sqref="A4:E4"/>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1"/>
      <c r="B1" s="1"/>
      <c r="C1" s="1"/>
      <c r="D1" s="1"/>
      <c r="E1" s="1"/>
      <c r="F1" s="1"/>
      <c r="G1" s="1"/>
    </row>
    <row r="2" ht="12" customHeight="1" spans="4:7">
      <c r="D2" s="120"/>
      <c r="F2" s="56"/>
      <c r="G2" s="56" t="s">
        <v>192</v>
      </c>
    </row>
    <row r="3" ht="39" customHeight="1" spans="1:7">
      <c r="A3" s="4" t="s">
        <v>193</v>
      </c>
      <c r="B3" s="4"/>
      <c r="C3" s="4"/>
      <c r="D3" s="4"/>
      <c r="E3" s="4"/>
      <c r="F3" s="4"/>
      <c r="G3" s="4"/>
    </row>
    <row r="4" ht="18" customHeight="1" spans="1:7">
      <c r="A4" s="5" t="s">
        <v>2</v>
      </c>
      <c r="F4" s="103"/>
      <c r="G4" s="103" t="s">
        <v>3</v>
      </c>
    </row>
    <row r="5" ht="20.25" customHeight="1" spans="1:7">
      <c r="A5" s="149" t="s">
        <v>194</v>
      </c>
      <c r="B5" s="150"/>
      <c r="C5" s="151" t="s">
        <v>58</v>
      </c>
      <c r="D5" s="12" t="s">
        <v>84</v>
      </c>
      <c r="E5" s="12"/>
      <c r="F5" s="13"/>
      <c r="G5" s="151" t="s">
        <v>85</v>
      </c>
    </row>
    <row r="6" ht="20.25" customHeight="1" spans="1:7">
      <c r="A6" s="152" t="s">
        <v>75</v>
      </c>
      <c r="B6" s="153" t="s">
        <v>76</v>
      </c>
      <c r="C6" s="95"/>
      <c r="D6" s="95" t="s">
        <v>60</v>
      </c>
      <c r="E6" s="95" t="s">
        <v>195</v>
      </c>
      <c r="F6" s="95" t="s">
        <v>196</v>
      </c>
      <c r="G6" s="95"/>
    </row>
    <row r="7" ht="13.5" customHeight="1" spans="1:7">
      <c r="A7" s="154" t="s">
        <v>197</v>
      </c>
      <c r="B7" s="154" t="s">
        <v>198</v>
      </c>
      <c r="C7" s="154" t="s">
        <v>199</v>
      </c>
      <c r="D7" s="63"/>
      <c r="E7" s="154" t="s">
        <v>200</v>
      </c>
      <c r="F7" s="154" t="s">
        <v>201</v>
      </c>
      <c r="G7" s="154" t="s">
        <v>202</v>
      </c>
    </row>
    <row r="8" ht="13.5" customHeight="1" spans="1:7">
      <c r="A8" s="25" t="s">
        <v>86</v>
      </c>
      <c r="B8" s="25" t="s">
        <v>87</v>
      </c>
      <c r="C8" s="25">
        <v>20000</v>
      </c>
      <c r="D8" s="25"/>
      <c r="E8" s="25"/>
      <c r="F8" s="25"/>
      <c r="G8" s="25">
        <v>20000</v>
      </c>
    </row>
    <row r="9" ht="13.5" customHeight="1" spans="1:7">
      <c r="A9" s="25" t="s">
        <v>88</v>
      </c>
      <c r="B9" s="25" t="s">
        <v>203</v>
      </c>
      <c r="C9" s="25">
        <v>20000</v>
      </c>
      <c r="D9" s="25"/>
      <c r="E9" s="25"/>
      <c r="F9" s="25"/>
      <c r="G9" s="25">
        <v>20000</v>
      </c>
    </row>
    <row r="10" ht="13.5" customHeight="1" spans="1:7">
      <c r="A10" s="25" t="s">
        <v>90</v>
      </c>
      <c r="B10" s="25" t="s">
        <v>204</v>
      </c>
      <c r="C10" s="25">
        <v>20000</v>
      </c>
      <c r="D10" s="25"/>
      <c r="E10" s="25"/>
      <c r="F10" s="25"/>
      <c r="G10" s="25">
        <v>20000</v>
      </c>
    </row>
    <row r="11" ht="13.5" customHeight="1" spans="1:7">
      <c r="A11" s="25" t="s">
        <v>92</v>
      </c>
      <c r="B11" s="25" t="s">
        <v>93</v>
      </c>
      <c r="C11" s="25">
        <v>5218850.82</v>
      </c>
      <c r="D11" s="25">
        <v>5218850.82</v>
      </c>
      <c r="E11" s="25">
        <v>5170850.82</v>
      </c>
      <c r="F11" s="25">
        <v>48000</v>
      </c>
      <c r="G11" s="25"/>
    </row>
    <row r="12" ht="13.5" customHeight="1" spans="1:7">
      <c r="A12" s="25" t="s">
        <v>94</v>
      </c>
      <c r="B12" s="25" t="s">
        <v>205</v>
      </c>
      <c r="C12" s="25">
        <v>5081486.82</v>
      </c>
      <c r="D12" s="25">
        <v>5081486.82</v>
      </c>
      <c r="E12" s="25">
        <v>5033486.82</v>
      </c>
      <c r="F12" s="25">
        <v>48000</v>
      </c>
      <c r="G12" s="25"/>
    </row>
    <row r="13" ht="13.5" customHeight="1" spans="1:7">
      <c r="A13" s="25" t="s">
        <v>96</v>
      </c>
      <c r="B13" s="25" t="s">
        <v>206</v>
      </c>
      <c r="C13" s="25">
        <v>5033486.82</v>
      </c>
      <c r="D13" s="25">
        <v>5033486.82</v>
      </c>
      <c r="E13" s="25">
        <v>5033486.82</v>
      </c>
      <c r="F13" s="25"/>
      <c r="G13" s="25"/>
    </row>
    <row r="14" ht="13.5" customHeight="1" spans="1:7">
      <c r="A14" s="25" t="s">
        <v>100</v>
      </c>
      <c r="B14" s="25" t="s">
        <v>207</v>
      </c>
      <c r="C14" s="25">
        <v>48000</v>
      </c>
      <c r="D14" s="25">
        <v>48000</v>
      </c>
      <c r="E14" s="25"/>
      <c r="F14" s="25">
        <v>48000</v>
      </c>
      <c r="G14" s="25"/>
    </row>
    <row r="15" ht="13.5" customHeight="1" spans="1:7">
      <c r="A15" s="25" t="s">
        <v>102</v>
      </c>
      <c r="B15" s="25" t="s">
        <v>208</v>
      </c>
      <c r="C15" s="25">
        <v>137364</v>
      </c>
      <c r="D15" s="25">
        <v>137364</v>
      </c>
      <c r="E15" s="25">
        <v>137364</v>
      </c>
      <c r="F15" s="25"/>
      <c r="G15" s="25"/>
    </row>
    <row r="16" ht="13.5" customHeight="1" spans="1:7">
      <c r="A16" s="25" t="s">
        <v>104</v>
      </c>
      <c r="B16" s="25" t="s">
        <v>209</v>
      </c>
      <c r="C16" s="25">
        <v>137364</v>
      </c>
      <c r="D16" s="25">
        <v>137364</v>
      </c>
      <c r="E16" s="25">
        <v>137364</v>
      </c>
      <c r="F16" s="25"/>
      <c r="G16" s="25"/>
    </row>
    <row r="17" ht="13.5" customHeight="1" spans="1:7">
      <c r="A17" s="25" t="s">
        <v>106</v>
      </c>
      <c r="B17" s="25" t="s">
        <v>107</v>
      </c>
      <c r="C17" s="25">
        <v>4392578.52</v>
      </c>
      <c r="D17" s="25">
        <v>4392578.52</v>
      </c>
      <c r="E17" s="25">
        <v>4392578.52</v>
      </c>
      <c r="F17" s="25"/>
      <c r="G17" s="25"/>
    </row>
    <row r="18" ht="13.5" customHeight="1" spans="1:7">
      <c r="A18" s="25" t="s">
        <v>108</v>
      </c>
      <c r="B18" s="25" t="s">
        <v>210</v>
      </c>
      <c r="C18" s="25">
        <v>4392578.52</v>
      </c>
      <c r="D18" s="25">
        <v>4392578.52</v>
      </c>
      <c r="E18" s="25">
        <v>4392578.52</v>
      </c>
      <c r="F18" s="25"/>
      <c r="G18" s="25"/>
    </row>
    <row r="19" ht="13.5" customHeight="1" spans="1:7">
      <c r="A19" s="25" t="s">
        <v>110</v>
      </c>
      <c r="B19" s="25" t="s">
        <v>211</v>
      </c>
      <c r="C19" s="25">
        <v>431991.72</v>
      </c>
      <c r="D19" s="25">
        <v>431991.72</v>
      </c>
      <c r="E19" s="25">
        <v>431991.72</v>
      </c>
      <c r="F19" s="25"/>
      <c r="G19" s="25"/>
    </row>
    <row r="20" ht="13.5" customHeight="1" spans="1:7">
      <c r="A20" s="25" t="s">
        <v>112</v>
      </c>
      <c r="B20" s="25" t="s">
        <v>212</v>
      </c>
      <c r="C20" s="25">
        <v>1906360.2</v>
      </c>
      <c r="D20" s="25">
        <v>1906360.2</v>
      </c>
      <c r="E20" s="25">
        <v>1906360.2</v>
      </c>
      <c r="F20" s="25"/>
      <c r="G20" s="25"/>
    </row>
    <row r="21" ht="13.5" customHeight="1" spans="1:7">
      <c r="A21" s="25" t="s">
        <v>114</v>
      </c>
      <c r="B21" s="25" t="s">
        <v>213</v>
      </c>
      <c r="C21" s="25">
        <v>1942180.02</v>
      </c>
      <c r="D21" s="25">
        <v>1942180.02</v>
      </c>
      <c r="E21" s="25">
        <v>1942180.02</v>
      </c>
      <c r="F21" s="25"/>
      <c r="G21" s="25"/>
    </row>
    <row r="22" ht="13.5" customHeight="1" spans="1:7">
      <c r="A22" s="25" t="s">
        <v>116</v>
      </c>
      <c r="B22" s="25" t="s">
        <v>214</v>
      </c>
      <c r="C22" s="25">
        <v>112046.58</v>
      </c>
      <c r="D22" s="25">
        <v>112046.58</v>
      </c>
      <c r="E22" s="25">
        <v>112046.58</v>
      </c>
      <c r="F22" s="25"/>
      <c r="G22" s="25"/>
    </row>
    <row r="23" ht="13.5" customHeight="1" spans="1:7">
      <c r="A23" s="25" t="s">
        <v>118</v>
      </c>
      <c r="B23" s="25" t="s">
        <v>119</v>
      </c>
      <c r="C23" s="25">
        <v>46155014.8</v>
      </c>
      <c r="D23" s="25">
        <v>37299214.8</v>
      </c>
      <c r="E23" s="25">
        <v>35493185.25</v>
      </c>
      <c r="F23" s="25">
        <v>1806029.55</v>
      </c>
      <c r="G23" s="25">
        <v>8855800</v>
      </c>
    </row>
    <row r="24" ht="13.5" customHeight="1" spans="1:7">
      <c r="A24" s="25" t="s">
        <v>120</v>
      </c>
      <c r="B24" s="25" t="s">
        <v>215</v>
      </c>
      <c r="C24" s="25">
        <v>44360714.8</v>
      </c>
      <c r="D24" s="25">
        <v>37299214.8</v>
      </c>
      <c r="E24" s="25">
        <v>35493185.25</v>
      </c>
      <c r="F24" s="25">
        <v>1806029.55</v>
      </c>
      <c r="G24" s="25">
        <v>7061500</v>
      </c>
    </row>
    <row r="25" ht="13.5" customHeight="1" spans="1:7">
      <c r="A25" s="25" t="s">
        <v>122</v>
      </c>
      <c r="B25" s="25" t="s">
        <v>216</v>
      </c>
      <c r="C25" s="25">
        <v>6838996.49</v>
      </c>
      <c r="D25" s="25">
        <v>6838996.49</v>
      </c>
      <c r="E25" s="25">
        <v>6279979.3</v>
      </c>
      <c r="F25" s="25">
        <v>559017.19</v>
      </c>
      <c r="G25" s="25"/>
    </row>
    <row r="26" ht="13.5" customHeight="1" spans="1:7">
      <c r="A26" s="25" t="s">
        <v>124</v>
      </c>
      <c r="B26" s="25" t="s">
        <v>217</v>
      </c>
      <c r="C26" s="25">
        <v>30440218.31</v>
      </c>
      <c r="D26" s="25">
        <v>30440218.31</v>
      </c>
      <c r="E26" s="25">
        <v>29213205.95</v>
      </c>
      <c r="F26" s="25">
        <v>1227012.36</v>
      </c>
      <c r="G26" s="25"/>
    </row>
    <row r="27" ht="13.5" customHeight="1" spans="1:7">
      <c r="A27" s="25" t="s">
        <v>126</v>
      </c>
      <c r="B27" s="25" t="s">
        <v>218</v>
      </c>
      <c r="C27" s="25">
        <v>2693200</v>
      </c>
      <c r="D27" s="25"/>
      <c r="E27" s="25"/>
      <c r="F27" s="25"/>
      <c r="G27" s="25">
        <v>2693200</v>
      </c>
    </row>
    <row r="28" ht="13.5" customHeight="1" spans="1:7">
      <c r="A28" s="25" t="s">
        <v>128</v>
      </c>
      <c r="B28" s="25" t="s">
        <v>219</v>
      </c>
      <c r="C28" s="25">
        <v>250000</v>
      </c>
      <c r="D28" s="25"/>
      <c r="E28" s="25"/>
      <c r="F28" s="25"/>
      <c r="G28" s="25">
        <v>250000</v>
      </c>
    </row>
    <row r="29" ht="13.5" customHeight="1" spans="1:7">
      <c r="A29" s="25" t="s">
        <v>130</v>
      </c>
      <c r="B29" s="25" t="s">
        <v>220</v>
      </c>
      <c r="C29" s="25">
        <v>80000</v>
      </c>
      <c r="D29" s="25"/>
      <c r="E29" s="25"/>
      <c r="F29" s="25"/>
      <c r="G29" s="25">
        <v>80000</v>
      </c>
    </row>
    <row r="30" ht="13.5" customHeight="1" spans="1:7">
      <c r="A30" s="25" t="s">
        <v>132</v>
      </c>
      <c r="B30" s="25" t="s">
        <v>221</v>
      </c>
      <c r="C30" s="25">
        <v>320000</v>
      </c>
      <c r="D30" s="25"/>
      <c r="E30" s="25"/>
      <c r="F30" s="25"/>
      <c r="G30" s="25">
        <v>320000</v>
      </c>
    </row>
    <row r="31" ht="13.5" customHeight="1" spans="1:7">
      <c r="A31" s="25" t="s">
        <v>134</v>
      </c>
      <c r="B31" s="25" t="s">
        <v>222</v>
      </c>
      <c r="C31" s="25">
        <v>80000</v>
      </c>
      <c r="D31" s="25"/>
      <c r="E31" s="25"/>
      <c r="F31" s="25"/>
      <c r="G31" s="25">
        <v>80000</v>
      </c>
    </row>
    <row r="32" ht="13.5" customHeight="1" spans="1:7">
      <c r="A32" s="25" t="s">
        <v>136</v>
      </c>
      <c r="B32" s="25" t="s">
        <v>223</v>
      </c>
      <c r="C32" s="25">
        <v>3378300</v>
      </c>
      <c r="D32" s="25">
        <v>20000</v>
      </c>
      <c r="E32" s="25"/>
      <c r="F32" s="25">
        <v>20000</v>
      </c>
      <c r="G32" s="25">
        <v>3358300</v>
      </c>
    </row>
    <row r="33" ht="13.5" customHeight="1" spans="1:7">
      <c r="A33" s="25" t="s">
        <v>138</v>
      </c>
      <c r="B33" s="25" t="s">
        <v>224</v>
      </c>
      <c r="C33" s="25">
        <v>280000</v>
      </c>
      <c r="D33" s="25"/>
      <c r="E33" s="25"/>
      <c r="F33" s="25"/>
      <c r="G33" s="25">
        <v>280000</v>
      </c>
    </row>
    <row r="34" ht="13.5" customHeight="1" spans="1:7">
      <c r="A34" s="25" t="s">
        <v>140</v>
      </c>
      <c r="B34" s="25" t="s">
        <v>225</v>
      </c>
      <c r="C34" s="25">
        <v>594300</v>
      </c>
      <c r="D34" s="25"/>
      <c r="E34" s="25"/>
      <c r="F34" s="25"/>
      <c r="G34" s="25">
        <v>594300</v>
      </c>
    </row>
    <row r="35" ht="13.5" customHeight="1" spans="1:7">
      <c r="A35" s="25" t="s">
        <v>142</v>
      </c>
      <c r="B35" s="25" t="s">
        <v>226</v>
      </c>
      <c r="C35" s="25">
        <v>594300</v>
      </c>
      <c r="D35" s="25"/>
      <c r="E35" s="25"/>
      <c r="F35" s="25"/>
      <c r="G35" s="25">
        <v>594300</v>
      </c>
    </row>
    <row r="36" ht="13.5" customHeight="1" spans="1:7">
      <c r="A36" s="25" t="s">
        <v>144</v>
      </c>
      <c r="B36" s="25" t="s">
        <v>227</v>
      </c>
      <c r="C36" s="25">
        <v>1200000</v>
      </c>
      <c r="D36" s="25"/>
      <c r="E36" s="25"/>
      <c r="F36" s="25"/>
      <c r="G36" s="25">
        <v>1200000</v>
      </c>
    </row>
    <row r="37" ht="13.5" customHeight="1" spans="1:7">
      <c r="A37" s="25" t="s">
        <v>146</v>
      </c>
      <c r="B37" s="25" t="s">
        <v>228</v>
      </c>
      <c r="C37" s="25">
        <v>1200000</v>
      </c>
      <c r="D37" s="25"/>
      <c r="E37" s="25"/>
      <c r="F37" s="25"/>
      <c r="G37" s="25">
        <v>1200000</v>
      </c>
    </row>
    <row r="38" ht="13.5" customHeight="1" spans="1:7">
      <c r="A38" s="25" t="s">
        <v>148</v>
      </c>
      <c r="B38" s="25" t="s">
        <v>149</v>
      </c>
      <c r="C38" s="25">
        <v>4007818.15</v>
      </c>
      <c r="D38" s="25">
        <v>4007818.15</v>
      </c>
      <c r="E38" s="25">
        <v>4007818.15</v>
      </c>
      <c r="F38" s="25"/>
      <c r="G38" s="25"/>
    </row>
    <row r="39" ht="13.5" customHeight="1" spans="1:7">
      <c r="A39" s="25" t="s">
        <v>150</v>
      </c>
      <c r="B39" s="25" t="s">
        <v>229</v>
      </c>
      <c r="C39" s="25">
        <v>4007818.15</v>
      </c>
      <c r="D39" s="25">
        <v>4007818.15</v>
      </c>
      <c r="E39" s="25">
        <v>4007818.15</v>
      </c>
      <c r="F39" s="25"/>
      <c r="G39" s="25"/>
    </row>
    <row r="40" ht="13.5" customHeight="1" spans="1:7">
      <c r="A40" s="25" t="s">
        <v>152</v>
      </c>
      <c r="B40" s="25" t="s">
        <v>230</v>
      </c>
      <c r="C40" s="25">
        <v>4007818.15</v>
      </c>
      <c r="D40" s="25">
        <v>4007818.15</v>
      </c>
      <c r="E40" s="25">
        <v>4007818.15</v>
      </c>
      <c r="F40" s="25"/>
      <c r="G40" s="25"/>
    </row>
    <row r="41" ht="18" customHeight="1" spans="1:7">
      <c r="A41" s="25"/>
      <c r="B41" s="25"/>
      <c r="C41" s="25"/>
      <c r="D41" s="25"/>
      <c r="E41" s="25"/>
      <c r="F41" s="25"/>
      <c r="G41" s="25"/>
    </row>
    <row r="42" ht="18" customHeight="1" spans="1:7">
      <c r="A42" s="155" t="s">
        <v>154</v>
      </c>
      <c r="B42" s="156" t="s">
        <v>154</v>
      </c>
      <c r="C42" s="25">
        <v>59794262.29</v>
      </c>
      <c r="D42" s="25">
        <v>50918462.29</v>
      </c>
      <c r="E42" s="25">
        <v>49064432.74</v>
      </c>
      <c r="F42" s="25">
        <v>1854029.55</v>
      </c>
      <c r="G42" s="25">
        <v>8875800</v>
      </c>
    </row>
  </sheetData>
  <mergeCells count="7">
    <mergeCell ref="A3:G3"/>
    <mergeCell ref="A4:E4"/>
    <mergeCell ref="A5:B5"/>
    <mergeCell ref="D5:F5"/>
    <mergeCell ref="A42:B42"/>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4" sqref="A4:D4"/>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43"/>
      <c r="B2" s="143"/>
      <c r="C2" s="61"/>
      <c r="F2" s="60" t="s">
        <v>231</v>
      </c>
    </row>
    <row r="3" ht="25.5" customHeight="1" spans="1:6">
      <c r="A3" s="144" t="s">
        <v>232</v>
      </c>
      <c r="B3" s="144"/>
      <c r="C3" s="144"/>
      <c r="D3" s="144"/>
      <c r="E3" s="144"/>
      <c r="F3" s="144"/>
    </row>
    <row r="4" ht="15.75" customHeight="1" spans="1:6">
      <c r="A4" s="5" t="s">
        <v>2</v>
      </c>
      <c r="B4" s="143"/>
      <c r="C4" s="61"/>
      <c r="F4" s="60" t="s">
        <v>233</v>
      </c>
    </row>
    <row r="5" ht="19.5" customHeight="1" spans="1:6">
      <c r="A5" s="10" t="s">
        <v>234</v>
      </c>
      <c r="B5" s="16" t="s">
        <v>235</v>
      </c>
      <c r="C5" s="11" t="s">
        <v>236</v>
      </c>
      <c r="D5" s="12"/>
      <c r="E5" s="13"/>
      <c r="F5" s="16" t="s">
        <v>237</v>
      </c>
    </row>
    <row r="6" ht="19.5" customHeight="1" spans="1:6">
      <c r="A6" s="18"/>
      <c r="B6" s="19"/>
      <c r="C6" s="63" t="s">
        <v>60</v>
      </c>
      <c r="D6" s="63" t="s">
        <v>238</v>
      </c>
      <c r="E6" s="63" t="s">
        <v>239</v>
      </c>
      <c r="F6" s="19"/>
    </row>
    <row r="7" ht="18.75" customHeight="1" spans="1:6">
      <c r="A7" s="145">
        <v>1</v>
      </c>
      <c r="B7" s="145">
        <v>2</v>
      </c>
      <c r="C7" s="146">
        <v>3</v>
      </c>
      <c r="D7" s="145">
        <v>4</v>
      </c>
      <c r="E7" s="145">
        <v>5</v>
      </c>
      <c r="F7" s="145">
        <v>6</v>
      </c>
    </row>
    <row r="8" ht="18.75" customHeight="1" spans="1:6">
      <c r="A8" s="147">
        <v>49000</v>
      </c>
      <c r="B8" s="147"/>
      <c r="C8" s="148">
        <v>40000</v>
      </c>
      <c r="D8" s="147"/>
      <c r="E8" s="147">
        <v>40000</v>
      </c>
      <c r="F8" s="147">
        <v>9000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5"/>
  <sheetViews>
    <sheetView showZeros="0" workbookViewId="0">
      <pane ySplit="1" topLeftCell="A26" activePane="bottomLeft" state="frozen"/>
      <selection/>
      <selection pane="bottomLeft" activeCell="A4" sqref="A4:G4"/>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20"/>
      <c r="W2" s="56" t="s">
        <v>240</v>
      </c>
    </row>
    <row r="3" ht="27.75" customHeight="1" spans="1:23">
      <c r="A3" s="29" t="s">
        <v>241</v>
      </c>
      <c r="B3" s="29"/>
      <c r="C3" s="29"/>
      <c r="D3" s="29"/>
      <c r="E3" s="29"/>
      <c r="F3" s="29"/>
      <c r="G3" s="29"/>
      <c r="H3" s="29"/>
      <c r="I3" s="29"/>
      <c r="J3" s="29"/>
      <c r="K3" s="29"/>
      <c r="L3" s="29"/>
      <c r="M3" s="29"/>
      <c r="N3" s="29"/>
      <c r="O3" s="29"/>
      <c r="P3" s="29"/>
      <c r="Q3" s="29"/>
      <c r="R3" s="29"/>
      <c r="S3" s="29"/>
      <c r="T3" s="29"/>
      <c r="U3" s="29"/>
      <c r="V3" s="29"/>
      <c r="W3" s="29"/>
    </row>
    <row r="4" ht="13.5" customHeight="1" spans="1:23">
      <c r="A4" s="5" t="s">
        <v>2</v>
      </c>
      <c r="B4" s="6"/>
      <c r="C4" s="6"/>
      <c r="D4" s="6"/>
      <c r="E4" s="6"/>
      <c r="F4" s="6"/>
      <c r="G4" s="6"/>
      <c r="H4" s="7"/>
      <c r="I4" s="7"/>
      <c r="J4" s="7"/>
      <c r="K4" s="7"/>
      <c r="L4" s="7"/>
      <c r="M4" s="7"/>
      <c r="N4" s="7"/>
      <c r="O4" s="7"/>
      <c r="P4" s="7"/>
      <c r="Q4" s="7"/>
      <c r="U4" s="120"/>
      <c r="W4" s="103" t="s">
        <v>233</v>
      </c>
    </row>
    <row r="5" ht="21.75" customHeight="1" spans="1:23">
      <c r="A5" s="9" t="s">
        <v>242</v>
      </c>
      <c r="B5" s="9" t="s">
        <v>243</v>
      </c>
      <c r="C5" s="9" t="s">
        <v>244</v>
      </c>
      <c r="D5" s="10" t="s">
        <v>245</v>
      </c>
      <c r="E5" s="10" t="s">
        <v>246</v>
      </c>
      <c r="F5" s="10" t="s">
        <v>247</v>
      </c>
      <c r="G5" s="10" t="s">
        <v>248</v>
      </c>
      <c r="H5" s="63" t="s">
        <v>249</v>
      </c>
      <c r="I5" s="63"/>
      <c r="J5" s="63"/>
      <c r="K5" s="63"/>
      <c r="L5" s="117"/>
      <c r="M5" s="117"/>
      <c r="N5" s="117"/>
      <c r="O5" s="117"/>
      <c r="P5" s="117"/>
      <c r="Q5" s="48"/>
      <c r="R5" s="63"/>
      <c r="S5" s="63"/>
      <c r="T5" s="63"/>
      <c r="U5" s="63"/>
      <c r="V5" s="63"/>
      <c r="W5" s="63"/>
    </row>
    <row r="6" ht="21.75" customHeight="1" spans="1:23">
      <c r="A6" s="14"/>
      <c r="B6" s="14"/>
      <c r="C6" s="14"/>
      <c r="D6" s="15"/>
      <c r="E6" s="15"/>
      <c r="F6" s="15"/>
      <c r="G6" s="15"/>
      <c r="H6" s="63" t="s">
        <v>58</v>
      </c>
      <c r="I6" s="48" t="s">
        <v>61</v>
      </c>
      <c r="J6" s="48"/>
      <c r="K6" s="48"/>
      <c r="L6" s="117"/>
      <c r="M6" s="117"/>
      <c r="N6" s="117" t="s">
        <v>250</v>
      </c>
      <c r="O6" s="117"/>
      <c r="P6" s="117"/>
      <c r="Q6" s="48" t="s">
        <v>64</v>
      </c>
      <c r="R6" s="63" t="s">
        <v>78</v>
      </c>
      <c r="S6" s="48"/>
      <c r="T6" s="48"/>
      <c r="U6" s="48"/>
      <c r="V6" s="48"/>
      <c r="W6" s="48"/>
    </row>
    <row r="7" ht="15" customHeight="1" spans="1:23">
      <c r="A7" s="17"/>
      <c r="B7" s="17"/>
      <c r="C7" s="17"/>
      <c r="D7" s="18"/>
      <c r="E7" s="18"/>
      <c r="F7" s="18"/>
      <c r="G7" s="18"/>
      <c r="H7" s="63"/>
      <c r="I7" s="48" t="s">
        <v>251</v>
      </c>
      <c r="J7" s="48" t="s">
        <v>252</v>
      </c>
      <c r="K7" s="48" t="s">
        <v>253</v>
      </c>
      <c r="L7" s="139" t="s">
        <v>254</v>
      </c>
      <c r="M7" s="139" t="s">
        <v>255</v>
      </c>
      <c r="N7" s="139" t="s">
        <v>61</v>
      </c>
      <c r="O7" s="139" t="s">
        <v>62</v>
      </c>
      <c r="P7" s="139" t="s">
        <v>63</v>
      </c>
      <c r="Q7" s="48"/>
      <c r="R7" s="48" t="s">
        <v>60</v>
      </c>
      <c r="S7" s="48" t="s">
        <v>71</v>
      </c>
      <c r="T7" s="48" t="s">
        <v>256</v>
      </c>
      <c r="U7" s="48" t="s">
        <v>67</v>
      </c>
      <c r="V7" s="48" t="s">
        <v>68</v>
      </c>
      <c r="W7" s="48" t="s">
        <v>69</v>
      </c>
    </row>
    <row r="8" ht="27.75" customHeight="1" spans="1:23">
      <c r="A8" s="17"/>
      <c r="B8" s="17"/>
      <c r="C8" s="17"/>
      <c r="D8" s="18"/>
      <c r="E8" s="18"/>
      <c r="F8" s="18"/>
      <c r="G8" s="18"/>
      <c r="H8" s="63"/>
      <c r="I8" s="48"/>
      <c r="J8" s="48"/>
      <c r="K8" s="48"/>
      <c r="L8" s="139"/>
      <c r="M8" s="139"/>
      <c r="N8" s="139"/>
      <c r="O8" s="139"/>
      <c r="P8" s="139"/>
      <c r="Q8" s="48"/>
      <c r="R8" s="48"/>
      <c r="S8" s="48"/>
      <c r="T8" s="48"/>
      <c r="U8" s="48"/>
      <c r="V8" s="48"/>
      <c r="W8" s="48"/>
    </row>
    <row r="9" ht="15" customHeight="1" spans="1:23">
      <c r="A9" s="133">
        <v>1</v>
      </c>
      <c r="B9" s="133">
        <v>2</v>
      </c>
      <c r="C9" s="133">
        <v>3</v>
      </c>
      <c r="D9" s="133">
        <v>4</v>
      </c>
      <c r="E9" s="133">
        <v>5</v>
      </c>
      <c r="F9" s="133">
        <v>6</v>
      </c>
      <c r="G9" s="133">
        <v>7</v>
      </c>
      <c r="H9" s="133">
        <v>8</v>
      </c>
      <c r="I9" s="133">
        <v>9</v>
      </c>
      <c r="J9" s="133">
        <v>10</v>
      </c>
      <c r="K9" s="133">
        <v>11</v>
      </c>
      <c r="L9" s="133">
        <v>12</v>
      </c>
      <c r="M9" s="133">
        <v>13</v>
      </c>
      <c r="N9" s="133">
        <v>14</v>
      </c>
      <c r="O9" s="133">
        <v>15</v>
      </c>
      <c r="P9" s="133">
        <v>16</v>
      </c>
      <c r="Q9" s="133">
        <v>17</v>
      </c>
      <c r="R9" s="133">
        <v>18</v>
      </c>
      <c r="S9" s="133">
        <v>19</v>
      </c>
      <c r="T9" s="133">
        <v>20</v>
      </c>
      <c r="U9" s="133">
        <v>21</v>
      </c>
      <c r="V9" s="133">
        <v>22</v>
      </c>
      <c r="W9" s="133">
        <v>23</v>
      </c>
    </row>
    <row r="10" ht="18.75" customHeight="1" spans="1:23">
      <c r="A10" s="134" t="s">
        <v>72</v>
      </c>
      <c r="B10" s="135"/>
      <c r="C10" s="134"/>
      <c r="D10" s="134"/>
      <c r="E10" s="134"/>
      <c r="F10" s="134"/>
      <c r="G10" s="134"/>
      <c r="H10" s="25"/>
      <c r="I10" s="25"/>
      <c r="J10" s="25"/>
      <c r="K10" s="25"/>
      <c r="L10" s="25"/>
      <c r="M10" s="25"/>
      <c r="N10" s="25"/>
      <c r="O10" s="25"/>
      <c r="P10" s="25"/>
      <c r="Q10" s="25"/>
      <c r="R10" s="25"/>
      <c r="S10" s="25"/>
      <c r="T10" s="25"/>
      <c r="U10" s="25"/>
      <c r="V10" s="25"/>
      <c r="W10" s="25"/>
    </row>
    <row r="11" ht="18.75" customHeight="1" spans="1:23">
      <c r="A11" s="136" t="s">
        <v>72</v>
      </c>
      <c r="B11" s="137" t="s">
        <v>257</v>
      </c>
      <c r="C11" s="137" t="s">
        <v>258</v>
      </c>
      <c r="D11" s="137" t="s">
        <v>122</v>
      </c>
      <c r="E11" s="137" t="s">
        <v>216</v>
      </c>
      <c r="F11" s="137" t="s">
        <v>259</v>
      </c>
      <c r="G11" s="137" t="s">
        <v>260</v>
      </c>
      <c r="H11" s="138">
        <v>1426272</v>
      </c>
      <c r="I11" s="138">
        <v>1426272</v>
      </c>
      <c r="J11" s="138"/>
      <c r="K11" s="138"/>
      <c r="L11" s="138">
        <v>1426272</v>
      </c>
      <c r="M11" s="140"/>
      <c r="N11" s="25"/>
      <c r="O11" s="25"/>
      <c r="P11" s="25"/>
      <c r="Q11" s="25"/>
      <c r="R11" s="25"/>
      <c r="S11" s="25"/>
      <c r="T11" s="25"/>
      <c r="U11" s="25"/>
      <c r="V11" s="25"/>
      <c r="W11" s="25"/>
    </row>
    <row r="12" ht="18.75" customHeight="1" spans="1:23">
      <c r="A12" s="136" t="s">
        <v>72</v>
      </c>
      <c r="B12" s="137" t="s">
        <v>261</v>
      </c>
      <c r="C12" s="137" t="s">
        <v>262</v>
      </c>
      <c r="D12" s="137" t="s">
        <v>124</v>
      </c>
      <c r="E12" s="137" t="s">
        <v>217</v>
      </c>
      <c r="F12" s="137" t="s">
        <v>259</v>
      </c>
      <c r="G12" s="137" t="s">
        <v>260</v>
      </c>
      <c r="H12" s="138">
        <v>6739236</v>
      </c>
      <c r="I12" s="138">
        <v>6739236</v>
      </c>
      <c r="J12" s="138"/>
      <c r="K12" s="138"/>
      <c r="L12" s="138">
        <v>6739236</v>
      </c>
      <c r="M12" s="141"/>
      <c r="N12" s="25"/>
      <c r="O12" s="25"/>
      <c r="P12" s="25"/>
      <c r="Q12" s="25"/>
      <c r="R12" s="25"/>
      <c r="S12" s="25"/>
      <c r="T12" s="25"/>
      <c r="U12" s="25"/>
      <c r="V12" s="25"/>
      <c r="W12" s="25"/>
    </row>
    <row r="13" ht="18.75" customHeight="1" spans="1:23">
      <c r="A13" s="136" t="s">
        <v>72</v>
      </c>
      <c r="B13" s="137" t="s">
        <v>257</v>
      </c>
      <c r="C13" s="137" t="s">
        <v>258</v>
      </c>
      <c r="D13" s="137" t="s">
        <v>122</v>
      </c>
      <c r="E13" s="137" t="s">
        <v>216</v>
      </c>
      <c r="F13" s="137" t="s">
        <v>263</v>
      </c>
      <c r="G13" s="137" t="s">
        <v>264</v>
      </c>
      <c r="H13" s="138"/>
      <c r="I13" s="138"/>
      <c r="J13" s="138"/>
      <c r="K13" s="138"/>
      <c r="L13" s="138"/>
      <c r="M13" s="141"/>
      <c r="N13" s="25"/>
      <c r="O13" s="25"/>
      <c r="P13" s="25"/>
      <c r="Q13" s="25"/>
      <c r="R13" s="25"/>
      <c r="S13" s="25"/>
      <c r="T13" s="25"/>
      <c r="U13" s="25"/>
      <c r="V13" s="25"/>
      <c r="W13" s="25"/>
    </row>
    <row r="14" ht="18.75" customHeight="1" spans="1:23">
      <c r="A14" s="136" t="s">
        <v>72</v>
      </c>
      <c r="B14" s="137" t="s">
        <v>261</v>
      </c>
      <c r="C14" s="137" t="s">
        <v>262</v>
      </c>
      <c r="D14" s="137" t="s">
        <v>124</v>
      </c>
      <c r="E14" s="137" t="s">
        <v>217</v>
      </c>
      <c r="F14" s="137" t="s">
        <v>263</v>
      </c>
      <c r="G14" s="137" t="s">
        <v>264</v>
      </c>
      <c r="H14" s="138"/>
      <c r="I14" s="138"/>
      <c r="J14" s="138"/>
      <c r="K14" s="138"/>
      <c r="L14" s="138"/>
      <c r="M14" s="141"/>
      <c r="N14" s="25"/>
      <c r="O14" s="25"/>
      <c r="P14" s="25"/>
      <c r="Q14" s="25"/>
      <c r="R14" s="25"/>
      <c r="S14" s="25"/>
      <c r="T14" s="25"/>
      <c r="U14" s="25"/>
      <c r="V14" s="25"/>
      <c r="W14" s="25"/>
    </row>
    <row r="15" ht="18.75" customHeight="1" spans="1:23">
      <c r="A15" s="136" t="s">
        <v>72</v>
      </c>
      <c r="B15" s="137" t="s">
        <v>257</v>
      </c>
      <c r="C15" s="137" t="s">
        <v>258</v>
      </c>
      <c r="D15" s="137" t="s">
        <v>122</v>
      </c>
      <c r="E15" s="137" t="s">
        <v>216</v>
      </c>
      <c r="F15" s="137" t="s">
        <v>263</v>
      </c>
      <c r="G15" s="137" t="s">
        <v>264</v>
      </c>
      <c r="H15" s="138">
        <v>3629037.6</v>
      </c>
      <c r="I15" s="138">
        <v>3629037.6</v>
      </c>
      <c r="J15" s="138"/>
      <c r="K15" s="138"/>
      <c r="L15" s="138">
        <v>3629037.6</v>
      </c>
      <c r="M15" s="141"/>
      <c r="N15" s="25"/>
      <c r="O15" s="25"/>
      <c r="P15" s="25"/>
      <c r="Q15" s="25"/>
      <c r="R15" s="25"/>
      <c r="S15" s="25"/>
      <c r="T15" s="25"/>
      <c r="U15" s="25"/>
      <c r="V15" s="25"/>
      <c r="W15" s="25"/>
    </row>
    <row r="16" ht="18.75" customHeight="1" spans="1:23">
      <c r="A16" s="136" t="s">
        <v>72</v>
      </c>
      <c r="B16" s="137" t="s">
        <v>261</v>
      </c>
      <c r="C16" s="137" t="s">
        <v>262</v>
      </c>
      <c r="D16" s="137" t="s">
        <v>124</v>
      </c>
      <c r="E16" s="137" t="s">
        <v>217</v>
      </c>
      <c r="F16" s="137" t="s">
        <v>263</v>
      </c>
      <c r="G16" s="137" t="s">
        <v>264</v>
      </c>
      <c r="H16" s="138">
        <v>6350244</v>
      </c>
      <c r="I16" s="138">
        <v>6350244</v>
      </c>
      <c r="J16" s="138"/>
      <c r="K16" s="138"/>
      <c r="L16" s="138">
        <v>6350244</v>
      </c>
      <c r="M16" s="141"/>
      <c r="N16" s="25"/>
      <c r="O16" s="25"/>
      <c r="P16" s="25"/>
      <c r="Q16" s="25"/>
      <c r="R16" s="25"/>
      <c r="S16" s="25"/>
      <c r="T16" s="25"/>
      <c r="U16" s="25"/>
      <c r="V16" s="25"/>
      <c r="W16" s="25"/>
    </row>
    <row r="17" ht="18.75" customHeight="1" spans="1:23">
      <c r="A17" s="136" t="s">
        <v>72</v>
      </c>
      <c r="B17" s="137" t="s">
        <v>257</v>
      </c>
      <c r="C17" s="137" t="s">
        <v>258</v>
      </c>
      <c r="D17" s="137" t="s">
        <v>122</v>
      </c>
      <c r="E17" s="137" t="s">
        <v>216</v>
      </c>
      <c r="F17" s="137" t="s">
        <v>265</v>
      </c>
      <c r="G17" s="137" t="s">
        <v>266</v>
      </c>
      <c r="H17" s="138">
        <v>118856</v>
      </c>
      <c r="I17" s="138">
        <v>118856</v>
      </c>
      <c r="J17" s="138"/>
      <c r="K17" s="138"/>
      <c r="L17" s="138">
        <v>118856</v>
      </c>
      <c r="M17" s="141"/>
      <c r="N17" s="25"/>
      <c r="O17" s="25"/>
      <c r="P17" s="25"/>
      <c r="Q17" s="25"/>
      <c r="R17" s="25"/>
      <c r="S17" s="25"/>
      <c r="T17" s="25"/>
      <c r="U17" s="25"/>
      <c r="V17" s="25"/>
      <c r="W17" s="25"/>
    </row>
    <row r="18" ht="18.75" customHeight="1" spans="1:23">
      <c r="A18" s="136" t="s">
        <v>72</v>
      </c>
      <c r="B18" s="137" t="s">
        <v>267</v>
      </c>
      <c r="C18" s="137" t="s">
        <v>268</v>
      </c>
      <c r="D18" s="137" t="s">
        <v>122</v>
      </c>
      <c r="E18" s="137" t="s">
        <v>216</v>
      </c>
      <c r="F18" s="137" t="s">
        <v>265</v>
      </c>
      <c r="G18" s="137" t="s">
        <v>266</v>
      </c>
      <c r="H18" s="138">
        <v>1097760</v>
      </c>
      <c r="I18" s="138">
        <v>1097760</v>
      </c>
      <c r="J18" s="138"/>
      <c r="K18" s="138"/>
      <c r="L18" s="138">
        <v>1097760</v>
      </c>
      <c r="M18" s="141"/>
      <c r="N18" s="25"/>
      <c r="O18" s="25"/>
      <c r="P18" s="25"/>
      <c r="Q18" s="25"/>
      <c r="R18" s="25"/>
      <c r="S18" s="25"/>
      <c r="T18" s="25"/>
      <c r="U18" s="25"/>
      <c r="V18" s="25"/>
      <c r="W18" s="25"/>
    </row>
    <row r="19" ht="18.75" customHeight="1" spans="1:23">
      <c r="A19" s="136" t="s">
        <v>72</v>
      </c>
      <c r="B19" s="137" t="s">
        <v>257</v>
      </c>
      <c r="C19" s="137" t="s">
        <v>258</v>
      </c>
      <c r="D19" s="137" t="s">
        <v>122</v>
      </c>
      <c r="E19" s="137" t="s">
        <v>216</v>
      </c>
      <c r="F19" s="137" t="s">
        <v>265</v>
      </c>
      <c r="G19" s="137" t="s">
        <v>266</v>
      </c>
      <c r="H19" s="138">
        <v>4500</v>
      </c>
      <c r="I19" s="138">
        <v>4500</v>
      </c>
      <c r="J19" s="138"/>
      <c r="K19" s="138"/>
      <c r="L19" s="138">
        <v>4500</v>
      </c>
      <c r="M19" s="141"/>
      <c r="N19" s="25"/>
      <c r="O19" s="25"/>
      <c r="P19" s="25"/>
      <c r="Q19" s="25"/>
      <c r="R19" s="25"/>
      <c r="S19" s="25"/>
      <c r="T19" s="25"/>
      <c r="U19" s="25"/>
      <c r="V19" s="25"/>
      <c r="W19" s="25"/>
    </row>
    <row r="20" ht="18.75" customHeight="1" spans="1:23">
      <c r="A20" s="136" t="s">
        <v>72</v>
      </c>
      <c r="B20" s="137" t="s">
        <v>261</v>
      </c>
      <c r="C20" s="137" t="s">
        <v>262</v>
      </c>
      <c r="D20" s="137" t="s">
        <v>124</v>
      </c>
      <c r="E20" s="137" t="s">
        <v>217</v>
      </c>
      <c r="F20" s="137" t="s">
        <v>269</v>
      </c>
      <c r="G20" s="137" t="s">
        <v>270</v>
      </c>
      <c r="H20" s="138">
        <v>9415836</v>
      </c>
      <c r="I20" s="138">
        <v>9415836</v>
      </c>
      <c r="J20" s="138"/>
      <c r="K20" s="138"/>
      <c r="L20" s="138">
        <v>9415836</v>
      </c>
      <c r="M20" s="141"/>
      <c r="N20" s="25"/>
      <c r="O20" s="25"/>
      <c r="P20" s="25"/>
      <c r="Q20" s="25"/>
      <c r="R20" s="25"/>
      <c r="S20" s="25"/>
      <c r="T20" s="25"/>
      <c r="U20" s="25"/>
      <c r="V20" s="25"/>
      <c r="W20" s="25"/>
    </row>
    <row r="21" ht="18.75" customHeight="1" spans="1:23">
      <c r="A21" s="136" t="s">
        <v>72</v>
      </c>
      <c r="B21" s="137" t="s">
        <v>271</v>
      </c>
      <c r="C21" s="137" t="s">
        <v>272</v>
      </c>
      <c r="D21" s="137" t="s">
        <v>124</v>
      </c>
      <c r="E21" s="137" t="s">
        <v>217</v>
      </c>
      <c r="F21" s="137" t="s">
        <v>269</v>
      </c>
      <c r="G21" s="137" t="s">
        <v>270</v>
      </c>
      <c r="H21" s="138">
        <v>4629360</v>
      </c>
      <c r="I21" s="138">
        <v>4629360</v>
      </c>
      <c r="J21" s="138"/>
      <c r="K21" s="138"/>
      <c r="L21" s="138">
        <v>4629360</v>
      </c>
      <c r="M21" s="141"/>
      <c r="N21" s="25"/>
      <c r="O21" s="25"/>
      <c r="P21" s="25"/>
      <c r="Q21" s="25"/>
      <c r="R21" s="25"/>
      <c r="S21" s="25"/>
      <c r="T21" s="25"/>
      <c r="U21" s="25"/>
      <c r="V21" s="25"/>
      <c r="W21" s="25"/>
    </row>
    <row r="22" ht="18.75" customHeight="1" spans="1:23">
      <c r="A22" s="136" t="s">
        <v>72</v>
      </c>
      <c r="B22" s="137" t="s">
        <v>261</v>
      </c>
      <c r="C22" s="137" t="s">
        <v>262</v>
      </c>
      <c r="D22" s="137" t="s">
        <v>124</v>
      </c>
      <c r="E22" s="137" t="s">
        <v>217</v>
      </c>
      <c r="F22" s="137" t="s">
        <v>269</v>
      </c>
      <c r="G22" s="137" t="s">
        <v>270</v>
      </c>
      <c r="H22" s="138">
        <v>561603</v>
      </c>
      <c r="I22" s="138">
        <v>561603</v>
      </c>
      <c r="J22" s="138"/>
      <c r="K22" s="138"/>
      <c r="L22" s="138">
        <v>561603</v>
      </c>
      <c r="M22" s="141"/>
      <c r="N22" s="25"/>
      <c r="O22" s="25"/>
      <c r="P22" s="25"/>
      <c r="Q22" s="25"/>
      <c r="R22" s="25"/>
      <c r="S22" s="25"/>
      <c r="T22" s="25"/>
      <c r="U22" s="25"/>
      <c r="V22" s="25"/>
      <c r="W22" s="25"/>
    </row>
    <row r="23" ht="18.75" customHeight="1" spans="1:23">
      <c r="A23" s="136" t="s">
        <v>72</v>
      </c>
      <c r="B23" s="137" t="s">
        <v>273</v>
      </c>
      <c r="C23" s="137" t="s">
        <v>274</v>
      </c>
      <c r="D23" s="137" t="s">
        <v>96</v>
      </c>
      <c r="E23" s="137" t="s">
        <v>206</v>
      </c>
      <c r="F23" s="137" t="s">
        <v>275</v>
      </c>
      <c r="G23" s="137" t="s">
        <v>276</v>
      </c>
      <c r="H23" s="138">
        <v>5033486.82</v>
      </c>
      <c r="I23" s="138">
        <v>5033486.82</v>
      </c>
      <c r="J23" s="138"/>
      <c r="K23" s="138"/>
      <c r="L23" s="138">
        <v>5033486.82</v>
      </c>
      <c r="M23" s="141"/>
      <c r="N23" s="25"/>
      <c r="O23" s="25"/>
      <c r="P23" s="25"/>
      <c r="Q23" s="25"/>
      <c r="R23" s="25"/>
      <c r="S23" s="25"/>
      <c r="T23" s="25"/>
      <c r="U23" s="25"/>
      <c r="V23" s="25"/>
      <c r="W23" s="25"/>
    </row>
    <row r="24" ht="18.75" customHeight="1" spans="1:23">
      <c r="A24" s="136" t="s">
        <v>72</v>
      </c>
      <c r="B24" s="137" t="s">
        <v>273</v>
      </c>
      <c r="C24" s="137" t="s">
        <v>274</v>
      </c>
      <c r="D24" s="137" t="s">
        <v>98</v>
      </c>
      <c r="E24" s="137" t="s">
        <v>277</v>
      </c>
      <c r="F24" s="137" t="s">
        <v>278</v>
      </c>
      <c r="G24" s="137" t="s">
        <v>279</v>
      </c>
      <c r="H24" s="138"/>
      <c r="I24" s="138"/>
      <c r="J24" s="138"/>
      <c r="K24" s="138"/>
      <c r="L24" s="138"/>
      <c r="M24" s="141"/>
      <c r="N24" s="25"/>
      <c r="O24" s="25"/>
      <c r="P24" s="25"/>
      <c r="Q24" s="25"/>
      <c r="R24" s="25"/>
      <c r="S24" s="25"/>
      <c r="T24" s="25"/>
      <c r="U24" s="25"/>
      <c r="V24" s="25"/>
      <c r="W24" s="25"/>
    </row>
    <row r="25" ht="18.75" customHeight="1" spans="1:23">
      <c r="A25" s="136" t="s">
        <v>72</v>
      </c>
      <c r="B25" s="137" t="s">
        <v>273</v>
      </c>
      <c r="C25" s="137" t="s">
        <v>274</v>
      </c>
      <c r="D25" s="137" t="s">
        <v>110</v>
      </c>
      <c r="E25" s="137" t="s">
        <v>211</v>
      </c>
      <c r="F25" s="137" t="s">
        <v>280</v>
      </c>
      <c r="G25" s="137" t="s">
        <v>281</v>
      </c>
      <c r="H25" s="138">
        <v>431991.72</v>
      </c>
      <c r="I25" s="138">
        <v>431991.72</v>
      </c>
      <c r="J25" s="138"/>
      <c r="K25" s="138"/>
      <c r="L25" s="138">
        <v>431991.72</v>
      </c>
      <c r="M25" s="141"/>
      <c r="N25" s="25"/>
      <c r="O25" s="25"/>
      <c r="P25" s="25"/>
      <c r="Q25" s="25"/>
      <c r="R25" s="25"/>
      <c r="S25" s="25"/>
      <c r="T25" s="25"/>
      <c r="U25" s="25"/>
      <c r="V25" s="25"/>
      <c r="W25" s="25"/>
    </row>
    <row r="26" ht="18.75" customHeight="1" spans="1:23">
      <c r="A26" s="136" t="s">
        <v>72</v>
      </c>
      <c r="B26" s="137" t="s">
        <v>273</v>
      </c>
      <c r="C26" s="137" t="s">
        <v>274</v>
      </c>
      <c r="D26" s="137" t="s">
        <v>112</v>
      </c>
      <c r="E26" s="137" t="s">
        <v>212</v>
      </c>
      <c r="F26" s="137" t="s">
        <v>280</v>
      </c>
      <c r="G26" s="137" t="s">
        <v>281</v>
      </c>
      <c r="H26" s="138">
        <v>1906360.2</v>
      </c>
      <c r="I26" s="138">
        <v>1906360.2</v>
      </c>
      <c r="J26" s="138"/>
      <c r="K26" s="138"/>
      <c r="L26" s="138">
        <v>1906360.2</v>
      </c>
      <c r="M26" s="141"/>
      <c r="N26" s="25"/>
      <c r="O26" s="25"/>
      <c r="P26" s="25"/>
      <c r="Q26" s="25"/>
      <c r="R26" s="25"/>
      <c r="S26" s="25"/>
      <c r="T26" s="25"/>
      <c r="U26" s="25"/>
      <c r="V26" s="25"/>
      <c r="W26" s="25"/>
    </row>
    <row r="27" ht="18.75" customHeight="1" spans="1:23">
      <c r="A27" s="136" t="s">
        <v>72</v>
      </c>
      <c r="B27" s="137" t="s">
        <v>273</v>
      </c>
      <c r="C27" s="137" t="s">
        <v>274</v>
      </c>
      <c r="D27" s="137" t="s">
        <v>114</v>
      </c>
      <c r="E27" s="137" t="s">
        <v>213</v>
      </c>
      <c r="F27" s="137" t="s">
        <v>282</v>
      </c>
      <c r="G27" s="137" t="s">
        <v>283</v>
      </c>
      <c r="H27" s="138">
        <v>1247121.02</v>
      </c>
      <c r="I27" s="138">
        <v>1247121.02</v>
      </c>
      <c r="J27" s="138"/>
      <c r="K27" s="138"/>
      <c r="L27" s="138">
        <v>1247121.02</v>
      </c>
      <c r="M27" s="141"/>
      <c r="N27" s="25"/>
      <c r="O27" s="25"/>
      <c r="P27" s="25"/>
      <c r="Q27" s="25"/>
      <c r="R27" s="25"/>
      <c r="S27" s="25"/>
      <c r="T27" s="25"/>
      <c r="U27" s="25"/>
      <c r="V27" s="25"/>
      <c r="W27" s="25"/>
    </row>
    <row r="28" ht="18.75" customHeight="1" spans="1:23">
      <c r="A28" s="136" t="s">
        <v>72</v>
      </c>
      <c r="B28" s="137" t="s">
        <v>273</v>
      </c>
      <c r="C28" s="137" t="s">
        <v>274</v>
      </c>
      <c r="D28" s="137" t="s">
        <v>114</v>
      </c>
      <c r="E28" s="137" t="s">
        <v>213</v>
      </c>
      <c r="F28" s="137" t="s">
        <v>282</v>
      </c>
      <c r="G28" s="137" t="s">
        <v>283</v>
      </c>
      <c r="H28" s="138">
        <v>695059</v>
      </c>
      <c r="I28" s="138">
        <v>695059</v>
      </c>
      <c r="J28" s="138"/>
      <c r="K28" s="138"/>
      <c r="L28" s="138">
        <v>695059</v>
      </c>
      <c r="M28" s="141"/>
      <c r="N28" s="25"/>
      <c r="O28" s="25"/>
      <c r="P28" s="25"/>
      <c r="Q28" s="25"/>
      <c r="R28" s="25"/>
      <c r="S28" s="25"/>
      <c r="T28" s="25"/>
      <c r="U28" s="25"/>
      <c r="V28" s="25"/>
      <c r="W28" s="25"/>
    </row>
    <row r="29" ht="18.75" customHeight="1" spans="1:23">
      <c r="A29" s="136" t="s">
        <v>72</v>
      </c>
      <c r="B29" s="137" t="s">
        <v>273</v>
      </c>
      <c r="C29" s="137" t="s">
        <v>274</v>
      </c>
      <c r="D29" s="137" t="s">
        <v>116</v>
      </c>
      <c r="E29" s="137" t="s">
        <v>214</v>
      </c>
      <c r="F29" s="137" t="s">
        <v>284</v>
      </c>
      <c r="G29" s="137" t="s">
        <v>285</v>
      </c>
      <c r="H29" s="138">
        <v>51161.09</v>
      </c>
      <c r="I29" s="138">
        <v>51161.09</v>
      </c>
      <c r="J29" s="138"/>
      <c r="K29" s="138"/>
      <c r="L29" s="138">
        <v>51161.09</v>
      </c>
      <c r="M29" s="141"/>
      <c r="N29" s="25"/>
      <c r="O29" s="25"/>
      <c r="P29" s="25"/>
      <c r="Q29" s="25"/>
      <c r="R29" s="25"/>
      <c r="S29" s="25"/>
      <c r="T29" s="25"/>
      <c r="U29" s="25"/>
      <c r="V29" s="25"/>
      <c r="W29" s="25"/>
    </row>
    <row r="30" ht="18.75" customHeight="1" spans="1:23">
      <c r="A30" s="136" t="s">
        <v>72</v>
      </c>
      <c r="B30" s="137" t="s">
        <v>273</v>
      </c>
      <c r="C30" s="137" t="s">
        <v>274</v>
      </c>
      <c r="D30" s="137" t="s">
        <v>122</v>
      </c>
      <c r="E30" s="137" t="s">
        <v>216</v>
      </c>
      <c r="F30" s="137" t="s">
        <v>284</v>
      </c>
      <c r="G30" s="137" t="s">
        <v>285</v>
      </c>
      <c r="H30" s="138">
        <v>3553.7</v>
      </c>
      <c r="I30" s="138">
        <v>3553.7</v>
      </c>
      <c r="J30" s="138"/>
      <c r="K30" s="138"/>
      <c r="L30" s="138">
        <v>3553.7</v>
      </c>
      <c r="M30" s="141"/>
      <c r="N30" s="25"/>
      <c r="O30" s="25"/>
      <c r="P30" s="25"/>
      <c r="Q30" s="25"/>
      <c r="R30" s="25"/>
      <c r="S30" s="25"/>
      <c r="T30" s="25"/>
      <c r="U30" s="25"/>
      <c r="V30" s="25"/>
      <c r="W30" s="25"/>
    </row>
    <row r="31" ht="18.75" customHeight="1" spans="1:23">
      <c r="A31" s="136" t="s">
        <v>72</v>
      </c>
      <c r="B31" s="137" t="s">
        <v>273</v>
      </c>
      <c r="C31" s="137" t="s">
        <v>274</v>
      </c>
      <c r="D31" s="137" t="s">
        <v>124</v>
      </c>
      <c r="E31" s="137" t="s">
        <v>217</v>
      </c>
      <c r="F31" s="137" t="s">
        <v>284</v>
      </c>
      <c r="G31" s="137" t="s">
        <v>285</v>
      </c>
      <c r="H31" s="138">
        <v>177926.95</v>
      </c>
      <c r="I31" s="138">
        <v>177926.95</v>
      </c>
      <c r="J31" s="138"/>
      <c r="K31" s="138"/>
      <c r="L31" s="138">
        <v>177926.95</v>
      </c>
      <c r="M31" s="141"/>
      <c r="N31" s="25"/>
      <c r="O31" s="25"/>
      <c r="P31" s="25"/>
      <c r="Q31" s="25"/>
      <c r="R31" s="25"/>
      <c r="S31" s="25"/>
      <c r="T31" s="25"/>
      <c r="U31" s="25"/>
      <c r="V31" s="25"/>
      <c r="W31" s="25"/>
    </row>
    <row r="32" ht="18.75" customHeight="1" spans="1:23">
      <c r="A32" s="136" t="s">
        <v>72</v>
      </c>
      <c r="B32" s="137" t="s">
        <v>273</v>
      </c>
      <c r="C32" s="137" t="s">
        <v>274</v>
      </c>
      <c r="D32" s="137" t="s">
        <v>116</v>
      </c>
      <c r="E32" s="137" t="s">
        <v>214</v>
      </c>
      <c r="F32" s="137" t="s">
        <v>284</v>
      </c>
      <c r="G32" s="137" t="s">
        <v>285</v>
      </c>
      <c r="H32" s="138">
        <v>39468</v>
      </c>
      <c r="I32" s="138">
        <v>39468</v>
      </c>
      <c r="J32" s="138"/>
      <c r="K32" s="138"/>
      <c r="L32" s="138">
        <v>39468</v>
      </c>
      <c r="M32" s="141"/>
      <c r="N32" s="25"/>
      <c r="O32" s="25"/>
      <c r="P32" s="25"/>
      <c r="Q32" s="25"/>
      <c r="R32" s="25"/>
      <c r="S32" s="25"/>
      <c r="T32" s="25"/>
      <c r="U32" s="25"/>
      <c r="V32" s="25"/>
      <c r="W32" s="25"/>
    </row>
    <row r="33" ht="18.75" customHeight="1" spans="1:23">
      <c r="A33" s="136" t="s">
        <v>72</v>
      </c>
      <c r="B33" s="137" t="s">
        <v>273</v>
      </c>
      <c r="C33" s="137" t="s">
        <v>274</v>
      </c>
      <c r="D33" s="137" t="s">
        <v>116</v>
      </c>
      <c r="E33" s="137" t="s">
        <v>214</v>
      </c>
      <c r="F33" s="137" t="s">
        <v>284</v>
      </c>
      <c r="G33" s="137" t="s">
        <v>285</v>
      </c>
      <c r="H33" s="138">
        <v>11757.49</v>
      </c>
      <c r="I33" s="138">
        <v>11757.49</v>
      </c>
      <c r="J33" s="138"/>
      <c r="K33" s="138"/>
      <c r="L33" s="138">
        <v>11757.49</v>
      </c>
      <c r="M33" s="141"/>
      <c r="N33" s="25"/>
      <c r="O33" s="25"/>
      <c r="P33" s="25"/>
      <c r="Q33" s="25"/>
      <c r="R33" s="25"/>
      <c r="S33" s="25"/>
      <c r="T33" s="25"/>
      <c r="U33" s="25"/>
      <c r="V33" s="25"/>
      <c r="W33" s="25"/>
    </row>
    <row r="34" ht="18.75" customHeight="1" spans="1:23">
      <c r="A34" s="136" t="s">
        <v>72</v>
      </c>
      <c r="B34" s="137" t="s">
        <v>273</v>
      </c>
      <c r="C34" s="137" t="s">
        <v>274</v>
      </c>
      <c r="D34" s="137" t="s">
        <v>116</v>
      </c>
      <c r="E34" s="137" t="s">
        <v>214</v>
      </c>
      <c r="F34" s="137" t="s">
        <v>284</v>
      </c>
      <c r="G34" s="137" t="s">
        <v>285</v>
      </c>
      <c r="H34" s="138">
        <v>9660</v>
      </c>
      <c r="I34" s="138">
        <v>9660</v>
      </c>
      <c r="J34" s="138"/>
      <c r="K34" s="138"/>
      <c r="L34" s="138">
        <v>9660</v>
      </c>
      <c r="M34" s="141"/>
      <c r="N34" s="25"/>
      <c r="O34" s="25"/>
      <c r="P34" s="25"/>
      <c r="Q34" s="25"/>
      <c r="R34" s="25"/>
      <c r="S34" s="25"/>
      <c r="T34" s="25"/>
      <c r="U34" s="25"/>
      <c r="V34" s="25"/>
      <c r="W34" s="25"/>
    </row>
    <row r="35" ht="18.75" customHeight="1" spans="1:23">
      <c r="A35" s="136" t="s">
        <v>72</v>
      </c>
      <c r="B35" s="137" t="s">
        <v>286</v>
      </c>
      <c r="C35" s="137" t="s">
        <v>230</v>
      </c>
      <c r="D35" s="137" t="s">
        <v>152</v>
      </c>
      <c r="E35" s="137" t="s">
        <v>230</v>
      </c>
      <c r="F35" s="137" t="s">
        <v>287</v>
      </c>
      <c r="G35" s="137" t="s">
        <v>230</v>
      </c>
      <c r="H35" s="138">
        <v>4007818.15</v>
      </c>
      <c r="I35" s="138">
        <v>4007818.15</v>
      </c>
      <c r="J35" s="138"/>
      <c r="K35" s="138"/>
      <c r="L35" s="138">
        <v>4007818.15</v>
      </c>
      <c r="M35" s="141"/>
      <c r="N35" s="25"/>
      <c r="O35" s="25"/>
      <c r="P35" s="25"/>
      <c r="Q35" s="25"/>
      <c r="R35" s="25"/>
      <c r="S35" s="25"/>
      <c r="T35" s="25"/>
      <c r="U35" s="25"/>
      <c r="V35" s="25"/>
      <c r="W35" s="25"/>
    </row>
    <row r="36" ht="18.75" customHeight="1" spans="1:23">
      <c r="A36" s="136" t="s">
        <v>72</v>
      </c>
      <c r="B36" s="137" t="s">
        <v>288</v>
      </c>
      <c r="C36" s="137" t="s">
        <v>289</v>
      </c>
      <c r="D36" s="137" t="s">
        <v>122</v>
      </c>
      <c r="E36" s="137" t="s">
        <v>216</v>
      </c>
      <c r="F36" s="137" t="s">
        <v>290</v>
      </c>
      <c r="G36" s="137" t="s">
        <v>291</v>
      </c>
      <c r="H36" s="138">
        <v>46205</v>
      </c>
      <c r="I36" s="138">
        <v>46205</v>
      </c>
      <c r="J36" s="138"/>
      <c r="K36" s="138"/>
      <c r="L36" s="138">
        <v>46205</v>
      </c>
      <c r="M36" s="141"/>
      <c r="N36" s="25"/>
      <c r="O36" s="25"/>
      <c r="P36" s="25"/>
      <c r="Q36" s="25"/>
      <c r="R36" s="25"/>
      <c r="S36" s="25"/>
      <c r="T36" s="25"/>
      <c r="U36" s="25"/>
      <c r="V36" s="25"/>
      <c r="W36" s="25"/>
    </row>
    <row r="37" ht="18.75" customHeight="1" spans="1:23">
      <c r="A37" s="136" t="s">
        <v>72</v>
      </c>
      <c r="B37" s="137" t="s">
        <v>288</v>
      </c>
      <c r="C37" s="137" t="s">
        <v>289</v>
      </c>
      <c r="D37" s="137" t="s">
        <v>122</v>
      </c>
      <c r="E37" s="137" t="s">
        <v>216</v>
      </c>
      <c r="F37" s="137" t="s">
        <v>292</v>
      </c>
      <c r="G37" s="137" t="s">
        <v>293</v>
      </c>
      <c r="H37" s="138">
        <v>30000</v>
      </c>
      <c r="I37" s="138">
        <v>30000</v>
      </c>
      <c r="J37" s="138"/>
      <c r="K37" s="138"/>
      <c r="L37" s="138">
        <v>30000</v>
      </c>
      <c r="M37" s="141"/>
      <c r="N37" s="25"/>
      <c r="O37" s="25"/>
      <c r="P37" s="25"/>
      <c r="Q37" s="25"/>
      <c r="R37" s="25"/>
      <c r="S37" s="25"/>
      <c r="T37" s="25"/>
      <c r="U37" s="25"/>
      <c r="V37" s="25"/>
      <c r="W37" s="25"/>
    </row>
    <row r="38" ht="18.75" customHeight="1" spans="1:23">
      <c r="A38" s="136" t="s">
        <v>72</v>
      </c>
      <c r="B38" s="137" t="s">
        <v>288</v>
      </c>
      <c r="C38" s="137" t="s">
        <v>289</v>
      </c>
      <c r="D38" s="137" t="s">
        <v>122</v>
      </c>
      <c r="E38" s="137" t="s">
        <v>216</v>
      </c>
      <c r="F38" s="137" t="s">
        <v>294</v>
      </c>
      <c r="G38" s="137" t="s">
        <v>295</v>
      </c>
      <c r="H38" s="138">
        <v>20000</v>
      </c>
      <c r="I38" s="138">
        <v>20000</v>
      </c>
      <c r="J38" s="138"/>
      <c r="K38" s="138"/>
      <c r="L38" s="138">
        <v>20000</v>
      </c>
      <c r="M38" s="141"/>
      <c r="N38" s="25"/>
      <c r="O38" s="25"/>
      <c r="P38" s="25"/>
      <c r="Q38" s="25"/>
      <c r="R38" s="25"/>
      <c r="S38" s="25"/>
      <c r="T38" s="25"/>
      <c r="U38" s="25"/>
      <c r="V38" s="25"/>
      <c r="W38" s="25"/>
    </row>
    <row r="39" ht="18.75" customHeight="1" spans="1:23">
      <c r="A39" s="136" t="s">
        <v>72</v>
      </c>
      <c r="B39" s="137" t="s">
        <v>296</v>
      </c>
      <c r="C39" s="137" t="s">
        <v>297</v>
      </c>
      <c r="D39" s="137" t="s">
        <v>122</v>
      </c>
      <c r="E39" s="137" t="s">
        <v>216</v>
      </c>
      <c r="F39" s="137" t="s">
        <v>298</v>
      </c>
      <c r="G39" s="137" t="s">
        <v>299</v>
      </c>
      <c r="H39" s="138">
        <v>20000</v>
      </c>
      <c r="I39" s="138">
        <v>20000</v>
      </c>
      <c r="J39" s="138"/>
      <c r="K39" s="138"/>
      <c r="L39" s="138">
        <v>20000</v>
      </c>
      <c r="M39" s="141"/>
      <c r="N39" s="25"/>
      <c r="O39" s="25"/>
      <c r="P39" s="25"/>
      <c r="Q39" s="25"/>
      <c r="R39" s="25"/>
      <c r="S39" s="25"/>
      <c r="T39" s="25"/>
      <c r="U39" s="25"/>
      <c r="V39" s="25"/>
      <c r="W39" s="25"/>
    </row>
    <row r="40" ht="18.75" customHeight="1" spans="1:23">
      <c r="A40" s="136" t="s">
        <v>72</v>
      </c>
      <c r="B40" s="137" t="s">
        <v>288</v>
      </c>
      <c r="C40" s="137" t="s">
        <v>289</v>
      </c>
      <c r="D40" s="137" t="s">
        <v>122</v>
      </c>
      <c r="E40" s="137" t="s">
        <v>216</v>
      </c>
      <c r="F40" s="137" t="s">
        <v>300</v>
      </c>
      <c r="G40" s="137" t="s">
        <v>301</v>
      </c>
      <c r="H40" s="138">
        <v>30000</v>
      </c>
      <c r="I40" s="138">
        <v>30000</v>
      </c>
      <c r="J40" s="138"/>
      <c r="K40" s="138"/>
      <c r="L40" s="138">
        <v>30000</v>
      </c>
      <c r="M40" s="141"/>
      <c r="N40" s="25"/>
      <c r="O40" s="25"/>
      <c r="P40" s="25"/>
      <c r="Q40" s="25"/>
      <c r="R40" s="25"/>
      <c r="S40" s="25"/>
      <c r="T40" s="25"/>
      <c r="U40" s="25"/>
      <c r="V40" s="25"/>
      <c r="W40" s="25"/>
    </row>
    <row r="41" ht="18.75" customHeight="1" spans="1:23">
      <c r="A41" s="136" t="s">
        <v>72</v>
      </c>
      <c r="B41" s="137" t="s">
        <v>288</v>
      </c>
      <c r="C41" s="137" t="s">
        <v>289</v>
      </c>
      <c r="D41" s="137" t="s">
        <v>124</v>
      </c>
      <c r="E41" s="137" t="s">
        <v>217</v>
      </c>
      <c r="F41" s="137" t="s">
        <v>302</v>
      </c>
      <c r="G41" s="137" t="s">
        <v>303</v>
      </c>
      <c r="H41" s="138">
        <v>8000</v>
      </c>
      <c r="I41" s="138">
        <v>8000</v>
      </c>
      <c r="J41" s="138"/>
      <c r="K41" s="138"/>
      <c r="L41" s="138">
        <v>8000</v>
      </c>
      <c r="M41" s="141"/>
      <c r="N41" s="25"/>
      <c r="O41" s="25"/>
      <c r="P41" s="25"/>
      <c r="Q41" s="25"/>
      <c r="R41" s="25"/>
      <c r="S41" s="25"/>
      <c r="T41" s="25"/>
      <c r="U41" s="25"/>
      <c r="V41" s="25"/>
      <c r="W41" s="25"/>
    </row>
    <row r="42" ht="18.75" customHeight="1" spans="1:23">
      <c r="A42" s="136" t="s">
        <v>72</v>
      </c>
      <c r="B42" s="137" t="s">
        <v>288</v>
      </c>
      <c r="C42" s="137" t="s">
        <v>289</v>
      </c>
      <c r="D42" s="137" t="s">
        <v>124</v>
      </c>
      <c r="E42" s="137" t="s">
        <v>217</v>
      </c>
      <c r="F42" s="137" t="s">
        <v>304</v>
      </c>
      <c r="G42" s="137" t="s">
        <v>305</v>
      </c>
      <c r="H42" s="138">
        <v>67000</v>
      </c>
      <c r="I42" s="138">
        <v>67000</v>
      </c>
      <c r="J42" s="138"/>
      <c r="K42" s="138"/>
      <c r="L42" s="138">
        <v>67000</v>
      </c>
      <c r="M42" s="141"/>
      <c r="N42" s="25"/>
      <c r="O42" s="25"/>
      <c r="P42" s="25"/>
      <c r="Q42" s="25"/>
      <c r="R42" s="25"/>
      <c r="S42" s="25"/>
      <c r="T42" s="25"/>
      <c r="U42" s="25"/>
      <c r="V42" s="25"/>
      <c r="W42" s="25"/>
    </row>
    <row r="43" ht="18.75" customHeight="1" spans="1:23">
      <c r="A43" s="136" t="s">
        <v>72</v>
      </c>
      <c r="B43" s="137" t="s">
        <v>306</v>
      </c>
      <c r="C43" s="137" t="s">
        <v>237</v>
      </c>
      <c r="D43" s="137" t="s">
        <v>124</v>
      </c>
      <c r="E43" s="137" t="s">
        <v>217</v>
      </c>
      <c r="F43" s="137" t="s">
        <v>307</v>
      </c>
      <c r="G43" s="137" t="s">
        <v>237</v>
      </c>
      <c r="H43" s="138">
        <v>9000</v>
      </c>
      <c r="I43" s="138">
        <v>9000</v>
      </c>
      <c r="J43" s="138"/>
      <c r="K43" s="138"/>
      <c r="L43" s="138">
        <v>9000</v>
      </c>
      <c r="M43" s="141"/>
      <c r="N43" s="25"/>
      <c r="O43" s="25"/>
      <c r="P43" s="25"/>
      <c r="Q43" s="25"/>
      <c r="R43" s="25"/>
      <c r="S43" s="25"/>
      <c r="T43" s="25"/>
      <c r="U43" s="25"/>
      <c r="V43" s="25"/>
      <c r="W43" s="25"/>
    </row>
    <row r="44" ht="18.75" customHeight="1" spans="1:23">
      <c r="A44" s="136" t="s">
        <v>72</v>
      </c>
      <c r="B44" s="137" t="s">
        <v>288</v>
      </c>
      <c r="C44" s="137" t="s">
        <v>289</v>
      </c>
      <c r="D44" s="137" t="s">
        <v>124</v>
      </c>
      <c r="E44" s="137" t="s">
        <v>217</v>
      </c>
      <c r="F44" s="137" t="s">
        <v>292</v>
      </c>
      <c r="G44" s="137" t="s">
        <v>293</v>
      </c>
      <c r="H44" s="138">
        <v>143000</v>
      </c>
      <c r="I44" s="138">
        <v>143000</v>
      </c>
      <c r="J44" s="138"/>
      <c r="K44" s="138"/>
      <c r="L44" s="138">
        <v>143000</v>
      </c>
      <c r="M44" s="141"/>
      <c r="N44" s="25"/>
      <c r="O44" s="25"/>
      <c r="P44" s="25"/>
      <c r="Q44" s="25"/>
      <c r="R44" s="25"/>
      <c r="S44" s="25"/>
      <c r="T44" s="25"/>
      <c r="U44" s="25"/>
      <c r="V44" s="25"/>
      <c r="W44" s="25"/>
    </row>
    <row r="45" ht="18.75" customHeight="1" spans="1:23">
      <c r="A45" s="136" t="s">
        <v>72</v>
      </c>
      <c r="B45" s="137" t="s">
        <v>288</v>
      </c>
      <c r="C45" s="137" t="s">
        <v>289</v>
      </c>
      <c r="D45" s="137" t="s">
        <v>124</v>
      </c>
      <c r="E45" s="137" t="s">
        <v>217</v>
      </c>
      <c r="F45" s="137" t="s">
        <v>290</v>
      </c>
      <c r="G45" s="137" t="s">
        <v>291</v>
      </c>
      <c r="H45" s="138">
        <v>284895</v>
      </c>
      <c r="I45" s="138">
        <v>284895</v>
      </c>
      <c r="J45" s="138"/>
      <c r="K45" s="138"/>
      <c r="L45" s="138">
        <v>284895</v>
      </c>
      <c r="M45" s="141"/>
      <c r="N45" s="25"/>
      <c r="O45" s="25"/>
      <c r="P45" s="25"/>
      <c r="Q45" s="25"/>
      <c r="R45" s="25"/>
      <c r="S45" s="25"/>
      <c r="T45" s="25"/>
      <c r="U45" s="25"/>
      <c r="V45" s="25"/>
      <c r="W45" s="25"/>
    </row>
    <row r="46" ht="18.75" customHeight="1" spans="1:23">
      <c r="A46" s="136" t="s">
        <v>72</v>
      </c>
      <c r="B46" s="137" t="s">
        <v>288</v>
      </c>
      <c r="C46" s="137" t="s">
        <v>289</v>
      </c>
      <c r="D46" s="137" t="s">
        <v>124</v>
      </c>
      <c r="E46" s="137" t="s">
        <v>217</v>
      </c>
      <c r="F46" s="137" t="s">
        <v>308</v>
      </c>
      <c r="G46" s="137" t="s">
        <v>309</v>
      </c>
      <c r="H46" s="138">
        <v>100000</v>
      </c>
      <c r="I46" s="138">
        <v>100000</v>
      </c>
      <c r="J46" s="138"/>
      <c r="K46" s="138"/>
      <c r="L46" s="138">
        <v>100000</v>
      </c>
      <c r="M46" s="141"/>
      <c r="N46" s="25"/>
      <c r="O46" s="25"/>
      <c r="P46" s="25"/>
      <c r="Q46" s="25"/>
      <c r="R46" s="25"/>
      <c r="S46" s="25"/>
      <c r="T46" s="25"/>
      <c r="U46" s="25"/>
      <c r="V46" s="25"/>
      <c r="W46" s="25"/>
    </row>
    <row r="47" ht="18.75" customHeight="1" spans="1:23">
      <c r="A47" s="136" t="s">
        <v>72</v>
      </c>
      <c r="B47" s="137" t="s">
        <v>310</v>
      </c>
      <c r="C47" s="137" t="s">
        <v>311</v>
      </c>
      <c r="D47" s="137" t="s">
        <v>122</v>
      </c>
      <c r="E47" s="137" t="s">
        <v>216</v>
      </c>
      <c r="F47" s="137" t="s">
        <v>312</v>
      </c>
      <c r="G47" s="137" t="s">
        <v>311</v>
      </c>
      <c r="H47" s="138">
        <v>84582.19</v>
      </c>
      <c r="I47" s="138">
        <v>84582.19</v>
      </c>
      <c r="J47" s="138"/>
      <c r="K47" s="138"/>
      <c r="L47" s="138">
        <v>84582.19</v>
      </c>
      <c r="M47" s="141"/>
      <c r="N47" s="25"/>
      <c r="O47" s="25"/>
      <c r="P47" s="25"/>
      <c r="Q47" s="25"/>
      <c r="R47" s="25"/>
      <c r="S47" s="25"/>
      <c r="T47" s="25"/>
      <c r="U47" s="25"/>
      <c r="V47" s="25"/>
      <c r="W47" s="25"/>
    </row>
    <row r="48" ht="18.75" customHeight="1" spans="1:23">
      <c r="A48" s="136" t="s">
        <v>72</v>
      </c>
      <c r="B48" s="137" t="s">
        <v>310</v>
      </c>
      <c r="C48" s="137" t="s">
        <v>311</v>
      </c>
      <c r="D48" s="137" t="s">
        <v>124</v>
      </c>
      <c r="E48" s="137" t="s">
        <v>217</v>
      </c>
      <c r="F48" s="137" t="s">
        <v>312</v>
      </c>
      <c r="G48" s="137" t="s">
        <v>311</v>
      </c>
      <c r="H48" s="138">
        <v>383667.36</v>
      </c>
      <c r="I48" s="138">
        <v>383667.36</v>
      </c>
      <c r="J48" s="138"/>
      <c r="K48" s="138"/>
      <c r="L48" s="138">
        <v>383667.36</v>
      </c>
      <c r="M48" s="141"/>
      <c r="N48" s="25"/>
      <c r="O48" s="25"/>
      <c r="P48" s="25"/>
      <c r="Q48" s="25"/>
      <c r="R48" s="25"/>
      <c r="S48" s="25"/>
      <c r="T48" s="25"/>
      <c r="U48" s="25"/>
      <c r="V48" s="25"/>
      <c r="W48" s="25"/>
    </row>
    <row r="49" ht="18.75" customHeight="1" spans="1:23">
      <c r="A49" s="136" t="s">
        <v>72</v>
      </c>
      <c r="B49" s="137" t="s">
        <v>313</v>
      </c>
      <c r="C49" s="137" t="s">
        <v>314</v>
      </c>
      <c r="D49" s="137" t="s">
        <v>122</v>
      </c>
      <c r="E49" s="137" t="s">
        <v>216</v>
      </c>
      <c r="F49" s="137" t="s">
        <v>315</v>
      </c>
      <c r="G49" s="137" t="s">
        <v>316</v>
      </c>
      <c r="H49" s="138">
        <v>52500</v>
      </c>
      <c r="I49" s="138">
        <v>52500</v>
      </c>
      <c r="J49" s="138"/>
      <c r="K49" s="138"/>
      <c r="L49" s="138">
        <v>52500</v>
      </c>
      <c r="M49" s="141"/>
      <c r="N49" s="25"/>
      <c r="O49" s="25"/>
      <c r="P49" s="25"/>
      <c r="Q49" s="25"/>
      <c r="R49" s="25"/>
      <c r="S49" s="25"/>
      <c r="T49" s="25"/>
      <c r="U49" s="25"/>
      <c r="V49" s="25"/>
      <c r="W49" s="25"/>
    </row>
    <row r="50" ht="18.75" customHeight="1" spans="1:23">
      <c r="A50" s="136" t="s">
        <v>72</v>
      </c>
      <c r="B50" s="137" t="s">
        <v>313</v>
      </c>
      <c r="C50" s="137" t="s">
        <v>314</v>
      </c>
      <c r="D50" s="137" t="s">
        <v>124</v>
      </c>
      <c r="E50" s="137" t="s">
        <v>217</v>
      </c>
      <c r="F50" s="137" t="s">
        <v>315</v>
      </c>
      <c r="G50" s="137" t="s">
        <v>316</v>
      </c>
      <c r="H50" s="138">
        <v>214500</v>
      </c>
      <c r="I50" s="138">
        <v>214500</v>
      </c>
      <c r="J50" s="138"/>
      <c r="K50" s="138"/>
      <c r="L50" s="138">
        <v>214500</v>
      </c>
      <c r="M50" s="141"/>
      <c r="N50" s="25"/>
      <c r="O50" s="25"/>
      <c r="P50" s="25"/>
      <c r="Q50" s="25"/>
      <c r="R50" s="25"/>
      <c r="S50" s="25"/>
      <c r="T50" s="25"/>
      <c r="U50" s="25"/>
      <c r="V50" s="25"/>
      <c r="W50" s="25"/>
    </row>
    <row r="51" ht="18.75" customHeight="1" spans="1:23">
      <c r="A51" s="136" t="s">
        <v>72</v>
      </c>
      <c r="B51" s="137" t="s">
        <v>288</v>
      </c>
      <c r="C51" s="137" t="s">
        <v>289</v>
      </c>
      <c r="D51" s="137" t="s">
        <v>122</v>
      </c>
      <c r="E51" s="137" t="s">
        <v>216</v>
      </c>
      <c r="F51" s="137" t="s">
        <v>315</v>
      </c>
      <c r="G51" s="137" t="s">
        <v>316</v>
      </c>
      <c r="H51" s="138">
        <v>4050</v>
      </c>
      <c r="I51" s="138">
        <v>4050</v>
      </c>
      <c r="J51" s="138"/>
      <c r="K51" s="138"/>
      <c r="L51" s="138">
        <v>4050</v>
      </c>
      <c r="M51" s="141"/>
      <c r="N51" s="25"/>
      <c r="O51" s="25"/>
      <c r="P51" s="25"/>
      <c r="Q51" s="25"/>
      <c r="R51" s="25"/>
      <c r="S51" s="25"/>
      <c r="T51" s="25"/>
      <c r="U51" s="25"/>
      <c r="V51" s="25"/>
      <c r="W51" s="25"/>
    </row>
    <row r="52" ht="18.75" customHeight="1" spans="1:23">
      <c r="A52" s="136" t="s">
        <v>72</v>
      </c>
      <c r="B52" s="137" t="s">
        <v>288</v>
      </c>
      <c r="C52" s="137" t="s">
        <v>289</v>
      </c>
      <c r="D52" s="137" t="s">
        <v>124</v>
      </c>
      <c r="E52" s="137" t="s">
        <v>217</v>
      </c>
      <c r="F52" s="137" t="s">
        <v>315</v>
      </c>
      <c r="G52" s="137" t="s">
        <v>316</v>
      </c>
      <c r="H52" s="138">
        <v>16950</v>
      </c>
      <c r="I52" s="138">
        <v>16950</v>
      </c>
      <c r="J52" s="138"/>
      <c r="K52" s="138"/>
      <c r="L52" s="138">
        <v>16950</v>
      </c>
      <c r="M52" s="141"/>
      <c r="N52" s="25"/>
      <c r="O52" s="25"/>
      <c r="P52" s="25"/>
      <c r="Q52" s="25"/>
      <c r="R52" s="25"/>
      <c r="S52" s="25"/>
      <c r="T52" s="25"/>
      <c r="U52" s="25"/>
      <c r="V52" s="25"/>
      <c r="W52" s="25"/>
    </row>
    <row r="53" ht="18.75" customHeight="1" spans="1:23">
      <c r="A53" s="136" t="s">
        <v>72</v>
      </c>
      <c r="B53" s="137" t="s">
        <v>317</v>
      </c>
      <c r="C53" s="137" t="s">
        <v>299</v>
      </c>
      <c r="D53" s="137" t="s">
        <v>136</v>
      </c>
      <c r="E53" s="137" t="s">
        <v>223</v>
      </c>
      <c r="F53" s="137" t="s">
        <v>298</v>
      </c>
      <c r="G53" s="137" t="s">
        <v>299</v>
      </c>
      <c r="H53" s="138"/>
      <c r="I53" s="138"/>
      <c r="J53" s="138"/>
      <c r="K53" s="138"/>
      <c r="L53" s="138"/>
      <c r="M53" s="141"/>
      <c r="N53" s="25"/>
      <c r="O53" s="25"/>
      <c r="P53" s="25"/>
      <c r="Q53" s="25"/>
      <c r="R53" s="25"/>
      <c r="S53" s="25"/>
      <c r="T53" s="25"/>
      <c r="U53" s="25"/>
      <c r="V53" s="25"/>
      <c r="W53" s="25"/>
    </row>
    <row r="54" ht="18.75" customHeight="1" spans="1:23">
      <c r="A54" s="136" t="s">
        <v>72</v>
      </c>
      <c r="B54" s="137" t="s">
        <v>317</v>
      </c>
      <c r="C54" s="137" t="s">
        <v>299</v>
      </c>
      <c r="D54" s="137" t="s">
        <v>136</v>
      </c>
      <c r="E54" s="137" t="s">
        <v>223</v>
      </c>
      <c r="F54" s="137" t="s">
        <v>298</v>
      </c>
      <c r="G54" s="137" t="s">
        <v>299</v>
      </c>
      <c r="H54" s="138">
        <v>20000</v>
      </c>
      <c r="I54" s="138">
        <v>20000</v>
      </c>
      <c r="J54" s="138"/>
      <c r="K54" s="138"/>
      <c r="L54" s="138">
        <v>20000</v>
      </c>
      <c r="M54" s="141"/>
      <c r="N54" s="25"/>
      <c r="O54" s="25"/>
      <c r="P54" s="25"/>
      <c r="Q54" s="25"/>
      <c r="R54" s="25"/>
      <c r="S54" s="25"/>
      <c r="T54" s="25"/>
      <c r="U54" s="25"/>
      <c r="V54" s="25"/>
      <c r="W54" s="25"/>
    </row>
    <row r="55" ht="18.75" customHeight="1" spans="1:23">
      <c r="A55" s="136" t="s">
        <v>72</v>
      </c>
      <c r="B55" s="137" t="s">
        <v>318</v>
      </c>
      <c r="C55" s="137" t="s">
        <v>319</v>
      </c>
      <c r="D55" s="137" t="s">
        <v>122</v>
      </c>
      <c r="E55" s="137" t="s">
        <v>216</v>
      </c>
      <c r="F55" s="137" t="s">
        <v>320</v>
      </c>
      <c r="G55" s="137" t="s">
        <v>321</v>
      </c>
      <c r="H55" s="138">
        <v>19680</v>
      </c>
      <c r="I55" s="138">
        <v>19680</v>
      </c>
      <c r="J55" s="138"/>
      <c r="K55" s="138"/>
      <c r="L55" s="138">
        <v>19680</v>
      </c>
      <c r="M55" s="141"/>
      <c r="N55" s="25"/>
      <c r="O55" s="25"/>
      <c r="P55" s="25"/>
      <c r="Q55" s="25"/>
      <c r="R55" s="25"/>
      <c r="S55" s="25"/>
      <c r="T55" s="25"/>
      <c r="U55" s="25"/>
      <c r="V55" s="25"/>
      <c r="W55" s="25"/>
    </row>
    <row r="56" ht="18.75" customHeight="1" spans="1:23">
      <c r="A56" s="136" t="s">
        <v>72</v>
      </c>
      <c r="B56" s="137" t="s">
        <v>322</v>
      </c>
      <c r="C56" s="137" t="s">
        <v>323</v>
      </c>
      <c r="D56" s="137" t="s">
        <v>122</v>
      </c>
      <c r="E56" s="137" t="s">
        <v>216</v>
      </c>
      <c r="F56" s="137" t="s">
        <v>320</v>
      </c>
      <c r="G56" s="137" t="s">
        <v>321</v>
      </c>
      <c r="H56" s="138">
        <v>246000</v>
      </c>
      <c r="I56" s="138">
        <v>246000</v>
      </c>
      <c r="J56" s="138"/>
      <c r="K56" s="138"/>
      <c r="L56" s="138">
        <v>246000</v>
      </c>
      <c r="M56" s="141"/>
      <c r="N56" s="25"/>
      <c r="O56" s="25"/>
      <c r="P56" s="25"/>
      <c r="Q56" s="25"/>
      <c r="R56" s="25"/>
      <c r="S56" s="25"/>
      <c r="T56" s="25"/>
      <c r="U56" s="25"/>
      <c r="V56" s="25"/>
      <c r="W56" s="25"/>
    </row>
    <row r="57" ht="18.75" customHeight="1" spans="1:23">
      <c r="A57" s="136" t="s">
        <v>72</v>
      </c>
      <c r="B57" s="137" t="s">
        <v>288</v>
      </c>
      <c r="C57" s="137" t="s">
        <v>289</v>
      </c>
      <c r="D57" s="137" t="s">
        <v>100</v>
      </c>
      <c r="E57" s="137" t="s">
        <v>207</v>
      </c>
      <c r="F57" s="137" t="s">
        <v>324</v>
      </c>
      <c r="G57" s="137" t="s">
        <v>325</v>
      </c>
      <c r="H57" s="138">
        <v>48000</v>
      </c>
      <c r="I57" s="138">
        <v>48000</v>
      </c>
      <c r="J57" s="138"/>
      <c r="K57" s="138"/>
      <c r="L57" s="138">
        <v>48000</v>
      </c>
      <c r="M57" s="141"/>
      <c r="N57" s="25"/>
      <c r="O57" s="25"/>
      <c r="P57" s="25"/>
      <c r="Q57" s="25"/>
      <c r="R57" s="25"/>
      <c r="S57" s="25"/>
      <c r="T57" s="25"/>
      <c r="U57" s="25"/>
      <c r="V57" s="25"/>
      <c r="W57" s="25"/>
    </row>
    <row r="58" ht="18.75" customHeight="1" spans="1:23">
      <c r="A58" s="136" t="s">
        <v>72</v>
      </c>
      <c r="B58" s="137" t="s">
        <v>326</v>
      </c>
      <c r="C58" s="137" t="s">
        <v>327</v>
      </c>
      <c r="D58" s="137" t="s">
        <v>104</v>
      </c>
      <c r="E58" s="137" t="s">
        <v>209</v>
      </c>
      <c r="F58" s="137" t="s">
        <v>328</v>
      </c>
      <c r="G58" s="137" t="s">
        <v>329</v>
      </c>
      <c r="H58" s="138">
        <v>22944</v>
      </c>
      <c r="I58" s="138">
        <v>22944</v>
      </c>
      <c r="J58" s="138"/>
      <c r="K58" s="138"/>
      <c r="L58" s="138">
        <v>22944</v>
      </c>
      <c r="M58" s="141"/>
      <c r="N58" s="25"/>
      <c r="O58" s="25"/>
      <c r="P58" s="25"/>
      <c r="Q58" s="25"/>
      <c r="R58" s="25"/>
      <c r="S58" s="25"/>
      <c r="T58" s="25"/>
      <c r="U58" s="25"/>
      <c r="V58" s="25"/>
      <c r="W58" s="25"/>
    </row>
    <row r="59" ht="18.75" customHeight="1" spans="1:23">
      <c r="A59" s="136" t="s">
        <v>72</v>
      </c>
      <c r="B59" s="137" t="s">
        <v>326</v>
      </c>
      <c r="C59" s="137" t="s">
        <v>327</v>
      </c>
      <c r="D59" s="137" t="s">
        <v>104</v>
      </c>
      <c r="E59" s="137" t="s">
        <v>209</v>
      </c>
      <c r="F59" s="137" t="s">
        <v>328</v>
      </c>
      <c r="G59" s="137" t="s">
        <v>329</v>
      </c>
      <c r="H59" s="138">
        <v>91476</v>
      </c>
      <c r="I59" s="138">
        <v>91476</v>
      </c>
      <c r="J59" s="138"/>
      <c r="K59" s="138"/>
      <c r="L59" s="138">
        <v>91476</v>
      </c>
      <c r="M59" s="141"/>
      <c r="N59" s="25"/>
      <c r="O59" s="25"/>
      <c r="P59" s="25"/>
      <c r="Q59" s="25"/>
      <c r="R59" s="25"/>
      <c r="S59" s="25"/>
      <c r="T59" s="25"/>
      <c r="U59" s="25"/>
      <c r="V59" s="25"/>
      <c r="W59" s="25"/>
    </row>
    <row r="60" ht="18.75" customHeight="1" spans="1:23">
      <c r="A60" s="136" t="s">
        <v>72</v>
      </c>
      <c r="B60" s="137" t="s">
        <v>326</v>
      </c>
      <c r="C60" s="137" t="s">
        <v>327</v>
      </c>
      <c r="D60" s="137" t="s">
        <v>104</v>
      </c>
      <c r="E60" s="137" t="s">
        <v>209</v>
      </c>
      <c r="F60" s="137" t="s">
        <v>328</v>
      </c>
      <c r="G60" s="137" t="s">
        <v>329</v>
      </c>
      <c r="H60" s="138">
        <v>22944</v>
      </c>
      <c r="I60" s="138">
        <v>22944</v>
      </c>
      <c r="J60" s="138"/>
      <c r="K60" s="138"/>
      <c r="L60" s="138">
        <v>22944</v>
      </c>
      <c r="M60" s="141"/>
      <c r="N60" s="25"/>
      <c r="O60" s="25"/>
      <c r="P60" s="25"/>
      <c r="Q60" s="25"/>
      <c r="R60" s="25"/>
      <c r="S60" s="25"/>
      <c r="T60" s="25"/>
      <c r="U60" s="25"/>
      <c r="V60" s="25"/>
      <c r="W60" s="25"/>
    </row>
    <row r="61" ht="18.75" customHeight="1" spans="1:23">
      <c r="A61" s="136" t="s">
        <v>72</v>
      </c>
      <c r="B61" s="137" t="s">
        <v>330</v>
      </c>
      <c r="C61" s="137" t="s">
        <v>331</v>
      </c>
      <c r="D61" s="137" t="s">
        <v>124</v>
      </c>
      <c r="E61" s="137" t="s">
        <v>217</v>
      </c>
      <c r="F61" s="137" t="s">
        <v>269</v>
      </c>
      <c r="G61" s="137" t="s">
        <v>270</v>
      </c>
      <c r="H61" s="138">
        <v>1243000</v>
      </c>
      <c r="I61" s="138">
        <v>1243000</v>
      </c>
      <c r="J61" s="138"/>
      <c r="K61" s="138"/>
      <c r="L61" s="138">
        <v>1243000</v>
      </c>
      <c r="M61" s="141"/>
      <c r="N61" s="25"/>
      <c r="O61" s="25"/>
      <c r="P61" s="25"/>
      <c r="Q61" s="25"/>
      <c r="R61" s="25"/>
      <c r="S61" s="25"/>
      <c r="T61" s="25"/>
      <c r="U61" s="25"/>
      <c r="V61" s="25"/>
      <c r="W61" s="25"/>
    </row>
    <row r="62" ht="18.75" customHeight="1" spans="1:23">
      <c r="A62" s="136" t="s">
        <v>72</v>
      </c>
      <c r="B62" s="137" t="s">
        <v>332</v>
      </c>
      <c r="C62" s="137" t="s">
        <v>333</v>
      </c>
      <c r="D62" s="137" t="s">
        <v>122</v>
      </c>
      <c r="E62" s="137" t="s">
        <v>216</v>
      </c>
      <c r="F62" s="137" t="s">
        <v>290</v>
      </c>
      <c r="G62" s="137" t="s">
        <v>291</v>
      </c>
      <c r="H62" s="138">
        <v>6000</v>
      </c>
      <c r="I62" s="138">
        <v>6000</v>
      </c>
      <c r="J62" s="138"/>
      <c r="K62" s="138"/>
      <c r="L62" s="138">
        <v>6000</v>
      </c>
      <c r="M62" s="141"/>
      <c r="N62" s="25"/>
      <c r="O62" s="25"/>
      <c r="P62" s="25"/>
      <c r="Q62" s="25"/>
      <c r="R62" s="25"/>
      <c r="S62" s="25"/>
      <c r="T62" s="25"/>
      <c r="U62" s="25"/>
      <c r="V62" s="25"/>
      <c r="W62" s="25"/>
    </row>
    <row r="63" ht="18.75" customHeight="1" spans="1:23">
      <c r="A63" s="136" t="s">
        <v>72</v>
      </c>
      <c r="B63" s="137" t="s">
        <v>334</v>
      </c>
      <c r="C63" s="137" t="s">
        <v>335</v>
      </c>
      <c r="D63" s="137" t="s">
        <v>124</v>
      </c>
      <c r="E63" s="137" t="s">
        <v>217</v>
      </c>
      <c r="F63" s="137" t="s">
        <v>336</v>
      </c>
      <c r="G63" s="137" t="s">
        <v>337</v>
      </c>
      <c r="H63" s="138">
        <v>96000</v>
      </c>
      <c r="I63" s="138">
        <v>96000</v>
      </c>
      <c r="J63" s="138"/>
      <c r="K63" s="138"/>
      <c r="L63" s="138">
        <v>96000</v>
      </c>
      <c r="M63" s="142"/>
      <c r="N63" s="25"/>
      <c r="O63" s="25"/>
      <c r="P63" s="25"/>
      <c r="Q63" s="25"/>
      <c r="R63" s="25"/>
      <c r="S63" s="25"/>
      <c r="T63" s="25"/>
      <c r="U63" s="25"/>
      <c r="V63" s="25"/>
      <c r="W63" s="25"/>
    </row>
    <row r="64" ht="31.4" customHeight="1" spans="1:23">
      <c r="A64" s="134"/>
      <c r="B64" s="135"/>
      <c r="C64" s="134"/>
      <c r="D64" s="134"/>
      <c r="E64" s="134"/>
      <c r="F64" s="134"/>
      <c r="G64" s="134"/>
      <c r="H64" s="25"/>
      <c r="I64" s="25"/>
      <c r="J64" s="25"/>
      <c r="K64" s="25"/>
      <c r="L64" s="25"/>
      <c r="M64" s="25"/>
      <c r="N64" s="25"/>
      <c r="O64" s="25"/>
      <c r="P64" s="25"/>
      <c r="Q64" s="25"/>
      <c r="R64" s="25"/>
      <c r="S64" s="25"/>
      <c r="T64" s="25"/>
      <c r="U64" s="25"/>
      <c r="V64" s="25"/>
      <c r="W64" s="25"/>
    </row>
    <row r="65" ht="18.75" customHeight="1" spans="1:23">
      <c r="A65" s="33" t="s">
        <v>154</v>
      </c>
      <c r="B65" s="34"/>
      <c r="C65" s="34"/>
      <c r="D65" s="34"/>
      <c r="E65" s="34"/>
      <c r="F65" s="34"/>
      <c r="G65" s="35"/>
      <c r="H65" s="138">
        <v>50918462.29</v>
      </c>
      <c r="I65" s="138">
        <v>50918462.29</v>
      </c>
      <c r="J65" s="25"/>
      <c r="K65" s="25"/>
      <c r="L65" s="138">
        <v>50918462.29</v>
      </c>
      <c r="M65" s="25"/>
      <c r="N65" s="25"/>
      <c r="O65" s="25"/>
      <c r="P65" s="25"/>
      <c r="Q65" s="25"/>
      <c r="R65" s="25"/>
      <c r="S65" s="25"/>
      <c r="T65" s="25"/>
      <c r="U65" s="25"/>
      <c r="V65" s="25"/>
      <c r="W65" s="25"/>
    </row>
  </sheetData>
  <mergeCells count="30">
    <mergeCell ref="A3:W3"/>
    <mergeCell ref="A4:G4"/>
    <mergeCell ref="H5:W5"/>
    <mergeCell ref="I6:M6"/>
    <mergeCell ref="N6:P6"/>
    <mergeCell ref="R6:W6"/>
    <mergeCell ref="A65:G65"/>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85"/>
  <sheetViews>
    <sheetView showZeros="0" workbookViewId="0">
      <pane ySplit="1" topLeftCell="A40" activePane="bottomLeft" state="frozen"/>
      <selection/>
      <selection pane="bottomLeft" activeCell="A4" sqref="A4:I4"/>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20"/>
      <c r="W2" s="56" t="s">
        <v>338</v>
      </c>
    </row>
    <row r="3" ht="27.75" customHeight="1" spans="1:23">
      <c r="A3" s="29" t="s">
        <v>339</v>
      </c>
      <c r="B3" s="29"/>
      <c r="C3" s="29"/>
      <c r="D3" s="29"/>
      <c r="E3" s="29"/>
      <c r="F3" s="29"/>
      <c r="G3" s="29"/>
      <c r="H3" s="29"/>
      <c r="I3" s="29"/>
      <c r="J3" s="29"/>
      <c r="K3" s="29"/>
      <c r="L3" s="29"/>
      <c r="M3" s="29"/>
      <c r="N3" s="29"/>
      <c r="O3" s="29"/>
      <c r="P3" s="29"/>
      <c r="Q3" s="29"/>
      <c r="R3" s="29"/>
      <c r="S3" s="29"/>
      <c r="T3" s="29"/>
      <c r="U3" s="29"/>
      <c r="V3" s="29"/>
      <c r="W3" s="29"/>
    </row>
    <row r="4" ht="13.5" customHeight="1" spans="1:23">
      <c r="A4" s="5" t="s">
        <v>2</v>
      </c>
      <c r="B4" s="112" t="str">
        <f t="shared" ref="A4:B4" si="0">"单位名称："&amp;"绩效评价中心"</f>
        <v>单位名称：绩效评价中心</v>
      </c>
      <c r="C4" s="112"/>
      <c r="D4" s="112"/>
      <c r="E4" s="112"/>
      <c r="F4" s="112"/>
      <c r="G4" s="112"/>
      <c r="H4" s="112"/>
      <c r="I4" s="112"/>
      <c r="J4" s="7"/>
      <c r="K4" s="7"/>
      <c r="L4" s="7"/>
      <c r="M4" s="7"/>
      <c r="N4" s="7"/>
      <c r="O4" s="7"/>
      <c r="P4" s="7"/>
      <c r="Q4" s="7"/>
      <c r="U4" s="120"/>
      <c r="W4" s="103" t="s">
        <v>233</v>
      </c>
    </row>
    <row r="5" ht="21.75" customHeight="1" spans="1:23">
      <c r="A5" s="9" t="s">
        <v>340</v>
      </c>
      <c r="B5" s="9" t="s">
        <v>243</v>
      </c>
      <c r="C5" s="9" t="s">
        <v>244</v>
      </c>
      <c r="D5" s="9" t="s">
        <v>341</v>
      </c>
      <c r="E5" s="10" t="s">
        <v>245</v>
      </c>
      <c r="F5" s="10" t="s">
        <v>246</v>
      </c>
      <c r="G5" s="10" t="s">
        <v>247</v>
      </c>
      <c r="H5" s="10" t="s">
        <v>248</v>
      </c>
      <c r="I5" s="63" t="s">
        <v>58</v>
      </c>
      <c r="J5" s="63" t="s">
        <v>342</v>
      </c>
      <c r="K5" s="63"/>
      <c r="L5" s="63"/>
      <c r="M5" s="63"/>
      <c r="N5" s="117" t="s">
        <v>250</v>
      </c>
      <c r="O5" s="117"/>
      <c r="P5" s="117"/>
      <c r="Q5" s="10" t="s">
        <v>64</v>
      </c>
      <c r="R5" s="11" t="s">
        <v>78</v>
      </c>
      <c r="S5" s="12"/>
      <c r="T5" s="12"/>
      <c r="U5" s="12"/>
      <c r="V5" s="12"/>
      <c r="W5" s="13"/>
    </row>
    <row r="6" ht="21.75" customHeight="1" spans="1:23">
      <c r="A6" s="14"/>
      <c r="B6" s="14"/>
      <c r="C6" s="14"/>
      <c r="D6" s="14"/>
      <c r="E6" s="15"/>
      <c r="F6" s="15"/>
      <c r="G6" s="15"/>
      <c r="H6" s="15"/>
      <c r="I6" s="63"/>
      <c r="J6" s="48" t="s">
        <v>61</v>
      </c>
      <c r="K6" s="48"/>
      <c r="L6" s="48" t="s">
        <v>62</v>
      </c>
      <c r="M6" s="48" t="s">
        <v>63</v>
      </c>
      <c r="N6" s="118" t="s">
        <v>61</v>
      </c>
      <c r="O6" s="118" t="s">
        <v>62</v>
      </c>
      <c r="P6" s="118" t="s">
        <v>63</v>
      </c>
      <c r="Q6" s="15"/>
      <c r="R6" s="10" t="s">
        <v>60</v>
      </c>
      <c r="S6" s="10" t="s">
        <v>71</v>
      </c>
      <c r="T6" s="10" t="s">
        <v>256</v>
      </c>
      <c r="U6" s="10" t="s">
        <v>67</v>
      </c>
      <c r="V6" s="10" t="s">
        <v>68</v>
      </c>
      <c r="W6" s="10" t="s">
        <v>69</v>
      </c>
    </row>
    <row r="7" ht="40.5" customHeight="1" spans="1:23">
      <c r="A7" s="17"/>
      <c r="B7" s="17"/>
      <c r="C7" s="17"/>
      <c r="D7" s="17"/>
      <c r="E7" s="18"/>
      <c r="F7" s="18"/>
      <c r="G7" s="18"/>
      <c r="H7" s="18"/>
      <c r="I7" s="63"/>
      <c r="J7" s="48" t="s">
        <v>60</v>
      </c>
      <c r="K7" s="48" t="s">
        <v>343</v>
      </c>
      <c r="L7" s="48"/>
      <c r="M7" s="48"/>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9" customHeight="1" spans="2:23">
      <c r="B9" s="113"/>
      <c r="C9" s="113" t="s">
        <v>344</v>
      </c>
      <c r="D9" s="114"/>
      <c r="E9" s="114"/>
      <c r="F9" s="114"/>
      <c r="G9" s="114"/>
      <c r="H9" s="114"/>
      <c r="I9" s="24">
        <v>250000</v>
      </c>
      <c r="J9" s="24">
        <v>250000</v>
      </c>
      <c r="K9" s="24">
        <v>250000</v>
      </c>
      <c r="L9" s="119"/>
      <c r="M9" s="119"/>
      <c r="N9" s="119"/>
      <c r="O9" s="119"/>
      <c r="P9" s="119"/>
      <c r="Q9" s="119"/>
      <c r="R9" s="119"/>
      <c r="S9" s="119"/>
      <c r="T9" s="119"/>
      <c r="U9" s="93"/>
      <c r="V9" s="119"/>
      <c r="W9" s="119"/>
    </row>
    <row r="10" ht="32.9" customHeight="1" spans="1:23">
      <c r="A10" s="114" t="s">
        <v>345</v>
      </c>
      <c r="B10" s="114" t="s">
        <v>346</v>
      </c>
      <c r="C10" s="23" t="s">
        <v>344</v>
      </c>
      <c r="D10" s="114" t="s">
        <v>72</v>
      </c>
      <c r="E10" s="114" t="s">
        <v>126</v>
      </c>
      <c r="F10" s="114" t="s">
        <v>218</v>
      </c>
      <c r="G10" s="114" t="s">
        <v>347</v>
      </c>
      <c r="H10" s="114" t="s">
        <v>348</v>
      </c>
      <c r="I10" s="24">
        <v>50000</v>
      </c>
      <c r="J10" s="24">
        <v>50000</v>
      </c>
      <c r="K10" s="24">
        <v>50000</v>
      </c>
      <c r="L10" s="119"/>
      <c r="M10" s="119"/>
      <c r="N10" s="119"/>
      <c r="O10" s="119"/>
      <c r="P10" s="119"/>
      <c r="Q10" s="119"/>
      <c r="R10" s="119"/>
      <c r="S10" s="119"/>
      <c r="T10" s="119"/>
      <c r="U10" s="93"/>
      <c r="V10" s="119"/>
      <c r="W10" s="119"/>
    </row>
    <row r="11" ht="32.9" customHeight="1" spans="1:23">
      <c r="A11" s="114" t="s">
        <v>345</v>
      </c>
      <c r="B11" s="114" t="s">
        <v>346</v>
      </c>
      <c r="C11" s="23" t="s">
        <v>344</v>
      </c>
      <c r="D11" s="114" t="s">
        <v>72</v>
      </c>
      <c r="E11" s="114" t="s">
        <v>126</v>
      </c>
      <c r="F11" s="114" t="s">
        <v>218</v>
      </c>
      <c r="G11" s="114" t="s">
        <v>349</v>
      </c>
      <c r="H11" s="114" t="s">
        <v>350</v>
      </c>
      <c r="I11" s="24">
        <v>150000</v>
      </c>
      <c r="J11" s="24">
        <v>150000</v>
      </c>
      <c r="K11" s="24">
        <v>150000</v>
      </c>
      <c r="L11" s="119"/>
      <c r="M11" s="119"/>
      <c r="N11" s="119"/>
      <c r="O11" s="119"/>
      <c r="P11" s="119"/>
      <c r="Q11" s="119"/>
      <c r="R11" s="119"/>
      <c r="S11" s="119"/>
      <c r="T11" s="119"/>
      <c r="U11" s="93"/>
      <c r="V11" s="119"/>
      <c r="W11" s="119"/>
    </row>
    <row r="12" ht="32.9" customHeight="1" spans="1:23">
      <c r="A12" s="114" t="s">
        <v>345</v>
      </c>
      <c r="B12" s="114" t="s">
        <v>346</v>
      </c>
      <c r="C12" s="23" t="s">
        <v>344</v>
      </c>
      <c r="D12" s="114" t="s">
        <v>72</v>
      </c>
      <c r="E12" s="114" t="s">
        <v>126</v>
      </c>
      <c r="F12" s="114" t="s">
        <v>218</v>
      </c>
      <c r="G12" s="114" t="s">
        <v>351</v>
      </c>
      <c r="H12" s="114" t="s">
        <v>352</v>
      </c>
      <c r="I12" s="24">
        <v>50000</v>
      </c>
      <c r="J12" s="24">
        <v>50000</v>
      </c>
      <c r="K12" s="24">
        <v>50000</v>
      </c>
      <c r="L12" s="119"/>
      <c r="M12" s="119"/>
      <c r="N12" s="119"/>
      <c r="O12" s="119"/>
      <c r="P12" s="119"/>
      <c r="Q12" s="119"/>
      <c r="R12" s="119"/>
      <c r="S12" s="119"/>
      <c r="T12" s="119"/>
      <c r="U12" s="93"/>
      <c r="V12" s="119"/>
      <c r="W12" s="119"/>
    </row>
    <row r="13" ht="32.9" customHeight="1" spans="2:23">
      <c r="B13" s="115"/>
      <c r="C13" s="116" t="s">
        <v>353</v>
      </c>
      <c r="D13" s="110"/>
      <c r="E13" s="110"/>
      <c r="F13" s="110"/>
      <c r="G13" s="110"/>
      <c r="H13" s="110"/>
      <c r="I13" s="24">
        <v>494300</v>
      </c>
      <c r="J13" s="24">
        <v>494300</v>
      </c>
      <c r="K13" s="24">
        <v>494300</v>
      </c>
      <c r="L13" s="119"/>
      <c r="M13" s="119"/>
      <c r="N13" s="119"/>
      <c r="O13" s="119"/>
      <c r="P13" s="119"/>
      <c r="Q13" s="119"/>
      <c r="R13" s="119"/>
      <c r="S13" s="119"/>
      <c r="T13" s="119"/>
      <c r="U13" s="93"/>
      <c r="V13" s="119"/>
      <c r="W13" s="119"/>
    </row>
    <row r="14" ht="32.9" customHeight="1" spans="1:23">
      <c r="A14" s="114" t="s">
        <v>354</v>
      </c>
      <c r="B14" s="114" t="s">
        <v>355</v>
      </c>
      <c r="C14" s="23" t="s">
        <v>353</v>
      </c>
      <c r="D14" s="114" t="s">
        <v>72</v>
      </c>
      <c r="E14" s="114" t="s">
        <v>142</v>
      </c>
      <c r="F14" s="114" t="s">
        <v>226</v>
      </c>
      <c r="G14" s="114" t="s">
        <v>356</v>
      </c>
      <c r="H14" s="114" t="s">
        <v>357</v>
      </c>
      <c r="I14" s="24">
        <v>494300</v>
      </c>
      <c r="J14" s="24">
        <v>494300</v>
      </c>
      <c r="K14" s="24">
        <v>494300</v>
      </c>
      <c r="L14" s="119"/>
      <c r="M14" s="119"/>
      <c r="N14" s="119"/>
      <c r="O14" s="119"/>
      <c r="P14" s="119"/>
      <c r="Q14" s="119"/>
      <c r="R14" s="119"/>
      <c r="S14" s="119"/>
      <c r="T14" s="119"/>
      <c r="U14" s="93"/>
      <c r="V14" s="119"/>
      <c r="W14" s="119"/>
    </row>
    <row r="15" ht="32.9" customHeight="1" spans="2:23">
      <c r="B15" s="115"/>
      <c r="C15" s="116" t="s">
        <v>358</v>
      </c>
      <c r="D15" s="110"/>
      <c r="E15" s="110"/>
      <c r="F15" s="110"/>
      <c r="G15" s="110"/>
      <c r="H15" s="110"/>
      <c r="I15" s="24">
        <v>100000</v>
      </c>
      <c r="J15" s="24">
        <v>100000</v>
      </c>
      <c r="K15" s="24">
        <v>100000</v>
      </c>
      <c r="L15" s="119"/>
      <c r="M15" s="119"/>
      <c r="N15" s="119"/>
      <c r="O15" s="119"/>
      <c r="P15" s="119"/>
      <c r="Q15" s="119"/>
      <c r="R15" s="119"/>
      <c r="S15" s="119"/>
      <c r="T15" s="119"/>
      <c r="U15" s="93"/>
      <c r="V15" s="119"/>
      <c r="W15" s="119"/>
    </row>
    <row r="16" ht="32.9" customHeight="1" spans="1:23">
      <c r="A16" s="114" t="s">
        <v>359</v>
      </c>
      <c r="B16" s="114" t="s">
        <v>360</v>
      </c>
      <c r="C16" s="23" t="s">
        <v>358</v>
      </c>
      <c r="D16" s="114" t="s">
        <v>72</v>
      </c>
      <c r="E16" s="114" t="s">
        <v>142</v>
      </c>
      <c r="F16" s="114" t="s">
        <v>226</v>
      </c>
      <c r="G16" s="114" t="s">
        <v>290</v>
      </c>
      <c r="H16" s="114" t="s">
        <v>291</v>
      </c>
      <c r="I16" s="24">
        <v>50000</v>
      </c>
      <c r="J16" s="24">
        <v>50000</v>
      </c>
      <c r="K16" s="24">
        <v>50000</v>
      </c>
      <c r="L16" s="119"/>
      <c r="M16" s="119"/>
      <c r="N16" s="119"/>
      <c r="O16" s="119"/>
      <c r="P16" s="119"/>
      <c r="Q16" s="119"/>
      <c r="R16" s="119"/>
      <c r="S16" s="119"/>
      <c r="T16" s="119"/>
      <c r="U16" s="93"/>
      <c r="V16" s="119"/>
      <c r="W16" s="119"/>
    </row>
    <row r="17" ht="32.9" customHeight="1" spans="1:23">
      <c r="A17" s="114" t="s">
        <v>359</v>
      </c>
      <c r="B17" s="114" t="s">
        <v>360</v>
      </c>
      <c r="C17" s="23" t="s">
        <v>358</v>
      </c>
      <c r="D17" s="114" t="s">
        <v>72</v>
      </c>
      <c r="E17" s="114" t="s">
        <v>142</v>
      </c>
      <c r="F17" s="114" t="s">
        <v>226</v>
      </c>
      <c r="G17" s="114" t="s">
        <v>292</v>
      </c>
      <c r="H17" s="114" t="s">
        <v>293</v>
      </c>
      <c r="I17" s="24">
        <v>40000</v>
      </c>
      <c r="J17" s="24">
        <v>40000</v>
      </c>
      <c r="K17" s="24">
        <v>40000</v>
      </c>
      <c r="L17" s="119"/>
      <c r="M17" s="119"/>
      <c r="N17" s="119"/>
      <c r="O17" s="119"/>
      <c r="P17" s="119"/>
      <c r="Q17" s="119"/>
      <c r="R17" s="119"/>
      <c r="S17" s="119"/>
      <c r="T17" s="119"/>
      <c r="U17" s="93"/>
      <c r="V17" s="119"/>
      <c r="W17" s="119"/>
    </row>
    <row r="18" ht="32.9" customHeight="1" spans="1:23">
      <c r="A18" s="114" t="s">
        <v>359</v>
      </c>
      <c r="B18" s="114" t="s">
        <v>360</v>
      </c>
      <c r="C18" s="23" t="s">
        <v>358</v>
      </c>
      <c r="D18" s="114" t="s">
        <v>72</v>
      </c>
      <c r="E18" s="114" t="s">
        <v>142</v>
      </c>
      <c r="F18" s="114" t="s">
        <v>226</v>
      </c>
      <c r="G18" s="114" t="s">
        <v>361</v>
      </c>
      <c r="H18" s="114" t="s">
        <v>362</v>
      </c>
      <c r="I18" s="24">
        <v>10000</v>
      </c>
      <c r="J18" s="24">
        <v>10000</v>
      </c>
      <c r="K18" s="24">
        <v>10000</v>
      </c>
      <c r="L18" s="119"/>
      <c r="M18" s="119"/>
      <c r="N18" s="119"/>
      <c r="O18" s="119"/>
      <c r="P18" s="119"/>
      <c r="Q18" s="119"/>
      <c r="R18" s="119"/>
      <c r="S18" s="119"/>
      <c r="T18" s="119"/>
      <c r="U18" s="93"/>
      <c r="V18" s="119"/>
      <c r="W18" s="119"/>
    </row>
    <row r="19" ht="32.9" customHeight="1" spans="2:23">
      <c r="B19" s="115"/>
      <c r="C19" s="116" t="s">
        <v>363</v>
      </c>
      <c r="D19" s="110"/>
      <c r="E19" s="110"/>
      <c r="F19" s="110"/>
      <c r="G19" s="110"/>
      <c r="H19" s="110"/>
      <c r="I19" s="24">
        <v>80000</v>
      </c>
      <c r="J19" s="24">
        <v>80000</v>
      </c>
      <c r="K19" s="24">
        <v>80000</v>
      </c>
      <c r="L19" s="119"/>
      <c r="M19" s="119"/>
      <c r="N19" s="119"/>
      <c r="O19" s="119"/>
      <c r="P19" s="119"/>
      <c r="Q19" s="119"/>
      <c r="R19" s="119"/>
      <c r="S19" s="119"/>
      <c r="T19" s="119"/>
      <c r="U19" s="93"/>
      <c r="V19" s="119"/>
      <c r="W19" s="119"/>
    </row>
    <row r="20" ht="32.9" customHeight="1" spans="1:23">
      <c r="A20" s="114" t="s">
        <v>354</v>
      </c>
      <c r="B20" s="114" t="s">
        <v>364</v>
      </c>
      <c r="C20" s="23" t="s">
        <v>363</v>
      </c>
      <c r="D20" s="114" t="s">
        <v>72</v>
      </c>
      <c r="E20" s="114" t="s">
        <v>136</v>
      </c>
      <c r="F20" s="114" t="s">
        <v>223</v>
      </c>
      <c r="G20" s="114" t="s">
        <v>290</v>
      </c>
      <c r="H20" s="114" t="s">
        <v>291</v>
      </c>
      <c r="I20" s="24">
        <v>50000</v>
      </c>
      <c r="J20" s="24">
        <v>50000</v>
      </c>
      <c r="K20" s="24">
        <v>50000</v>
      </c>
      <c r="L20" s="119"/>
      <c r="M20" s="119"/>
      <c r="N20" s="119"/>
      <c r="O20" s="119"/>
      <c r="P20" s="119"/>
      <c r="Q20" s="119"/>
      <c r="R20" s="119"/>
      <c r="S20" s="119"/>
      <c r="T20" s="119"/>
      <c r="U20" s="93"/>
      <c r="V20" s="119"/>
      <c r="W20" s="119"/>
    </row>
    <row r="21" ht="32.9" customHeight="1" spans="1:23">
      <c r="A21" s="114" t="s">
        <v>354</v>
      </c>
      <c r="B21" s="114" t="s">
        <v>364</v>
      </c>
      <c r="C21" s="23" t="s">
        <v>363</v>
      </c>
      <c r="D21" s="114" t="s">
        <v>72</v>
      </c>
      <c r="E21" s="114" t="s">
        <v>136</v>
      </c>
      <c r="F21" s="114" t="s">
        <v>223</v>
      </c>
      <c r="G21" s="114" t="s">
        <v>292</v>
      </c>
      <c r="H21" s="114" t="s">
        <v>293</v>
      </c>
      <c r="I21" s="24">
        <v>30000</v>
      </c>
      <c r="J21" s="24">
        <v>30000</v>
      </c>
      <c r="K21" s="24">
        <v>30000</v>
      </c>
      <c r="L21" s="119"/>
      <c r="M21" s="119"/>
      <c r="N21" s="119"/>
      <c r="O21" s="119"/>
      <c r="P21" s="119"/>
      <c r="Q21" s="119"/>
      <c r="R21" s="119"/>
      <c r="S21" s="119"/>
      <c r="T21" s="119"/>
      <c r="U21" s="93"/>
      <c r="V21" s="119"/>
      <c r="W21" s="119"/>
    </row>
    <row r="22" ht="32.9" customHeight="1" spans="2:23">
      <c r="B22" s="115"/>
      <c r="C22" s="116" t="s">
        <v>365</v>
      </c>
      <c r="D22" s="110"/>
      <c r="E22" s="110"/>
      <c r="F22" s="110"/>
      <c r="G22" s="110"/>
      <c r="H22" s="110"/>
      <c r="I22" s="24">
        <v>20000</v>
      </c>
      <c r="J22" s="24">
        <v>20000</v>
      </c>
      <c r="K22" s="24">
        <v>20000</v>
      </c>
      <c r="L22" s="119"/>
      <c r="M22" s="119"/>
      <c r="N22" s="119"/>
      <c r="O22" s="119"/>
      <c r="P22" s="119"/>
      <c r="Q22" s="119"/>
      <c r="R22" s="119"/>
      <c r="S22" s="119"/>
      <c r="T22" s="119"/>
      <c r="U22" s="93"/>
      <c r="V22" s="119"/>
      <c r="W22" s="119"/>
    </row>
    <row r="23" ht="32.9" customHeight="1" spans="1:23">
      <c r="A23" s="114" t="s">
        <v>354</v>
      </c>
      <c r="B23" s="114" t="s">
        <v>366</v>
      </c>
      <c r="C23" s="23" t="s">
        <v>365</v>
      </c>
      <c r="D23" s="114" t="s">
        <v>72</v>
      </c>
      <c r="E23" s="114" t="s">
        <v>90</v>
      </c>
      <c r="F23" s="114" t="s">
        <v>204</v>
      </c>
      <c r="G23" s="114" t="s">
        <v>290</v>
      </c>
      <c r="H23" s="114" t="s">
        <v>291</v>
      </c>
      <c r="I23" s="24">
        <v>10184</v>
      </c>
      <c r="J23" s="24">
        <v>10184</v>
      </c>
      <c r="K23" s="24">
        <v>10184</v>
      </c>
      <c r="L23" s="119"/>
      <c r="M23" s="119"/>
      <c r="N23" s="119"/>
      <c r="O23" s="119"/>
      <c r="P23" s="119"/>
      <c r="Q23" s="119"/>
      <c r="R23" s="119"/>
      <c r="S23" s="119"/>
      <c r="T23" s="119"/>
      <c r="U23" s="93"/>
      <c r="V23" s="119"/>
      <c r="W23" s="119"/>
    </row>
    <row r="24" ht="32.9" customHeight="1" spans="1:23">
      <c r="A24" s="114" t="s">
        <v>354</v>
      </c>
      <c r="B24" s="114" t="s">
        <v>366</v>
      </c>
      <c r="C24" s="23" t="s">
        <v>365</v>
      </c>
      <c r="D24" s="114" t="s">
        <v>72</v>
      </c>
      <c r="E24" s="114" t="s">
        <v>90</v>
      </c>
      <c r="F24" s="114" t="s">
        <v>204</v>
      </c>
      <c r="G24" s="114" t="s">
        <v>367</v>
      </c>
      <c r="H24" s="114" t="s">
        <v>368</v>
      </c>
      <c r="I24" s="24">
        <v>2016</v>
      </c>
      <c r="J24" s="24">
        <v>2016</v>
      </c>
      <c r="K24" s="24">
        <v>2016</v>
      </c>
      <c r="L24" s="119"/>
      <c r="M24" s="119"/>
      <c r="N24" s="119"/>
      <c r="O24" s="119"/>
      <c r="P24" s="119"/>
      <c r="Q24" s="119"/>
      <c r="R24" s="119"/>
      <c r="S24" s="119"/>
      <c r="T24" s="119"/>
      <c r="U24" s="93"/>
      <c r="V24" s="119"/>
      <c r="W24" s="119"/>
    </row>
    <row r="25" ht="32.9" customHeight="1" spans="1:23">
      <c r="A25" s="114" t="s">
        <v>354</v>
      </c>
      <c r="B25" s="114" t="s">
        <v>366</v>
      </c>
      <c r="C25" s="23" t="s">
        <v>365</v>
      </c>
      <c r="D25" s="114" t="s">
        <v>72</v>
      </c>
      <c r="E25" s="114" t="s">
        <v>90</v>
      </c>
      <c r="F25" s="114" t="s">
        <v>204</v>
      </c>
      <c r="G25" s="114" t="s">
        <v>292</v>
      </c>
      <c r="H25" s="114" t="s">
        <v>293</v>
      </c>
      <c r="I25" s="24">
        <v>7800</v>
      </c>
      <c r="J25" s="24">
        <v>7800</v>
      </c>
      <c r="K25" s="24">
        <v>7800</v>
      </c>
      <c r="L25" s="119"/>
      <c r="M25" s="119"/>
      <c r="N25" s="119"/>
      <c r="O25" s="119"/>
      <c r="P25" s="119"/>
      <c r="Q25" s="119"/>
      <c r="R25" s="119"/>
      <c r="S25" s="119"/>
      <c r="T25" s="119"/>
      <c r="U25" s="93"/>
      <c r="V25" s="119"/>
      <c r="W25" s="119"/>
    </row>
    <row r="26" ht="32.9" customHeight="1" spans="2:23">
      <c r="B26" s="115"/>
      <c r="C26" s="116" t="s">
        <v>369</v>
      </c>
      <c r="D26" s="110"/>
      <c r="E26" s="110"/>
      <c r="F26" s="110"/>
      <c r="G26" s="110"/>
      <c r="H26" s="110"/>
      <c r="I26" s="24">
        <v>100000</v>
      </c>
      <c r="J26" s="24">
        <v>100000</v>
      </c>
      <c r="K26" s="24">
        <v>100000</v>
      </c>
      <c r="L26" s="119"/>
      <c r="M26" s="119"/>
      <c r="N26" s="119"/>
      <c r="O26" s="119"/>
      <c r="P26" s="119"/>
      <c r="Q26" s="119"/>
      <c r="R26" s="119"/>
      <c r="S26" s="119"/>
      <c r="T26" s="119"/>
      <c r="U26" s="93"/>
      <c r="V26" s="119"/>
      <c r="W26" s="119"/>
    </row>
    <row r="27" ht="32.9" customHeight="1" spans="1:23">
      <c r="A27" s="114" t="s">
        <v>354</v>
      </c>
      <c r="B27" s="114" t="s">
        <v>370</v>
      </c>
      <c r="C27" s="23" t="s">
        <v>369</v>
      </c>
      <c r="D27" s="114" t="s">
        <v>72</v>
      </c>
      <c r="E27" s="114" t="s">
        <v>136</v>
      </c>
      <c r="F27" s="114" t="s">
        <v>223</v>
      </c>
      <c r="G27" s="114" t="s">
        <v>300</v>
      </c>
      <c r="H27" s="114" t="s">
        <v>301</v>
      </c>
      <c r="I27" s="24">
        <v>100000</v>
      </c>
      <c r="J27" s="24">
        <v>100000</v>
      </c>
      <c r="K27" s="24">
        <v>100000</v>
      </c>
      <c r="L27" s="119"/>
      <c r="M27" s="119"/>
      <c r="N27" s="119"/>
      <c r="O27" s="119"/>
      <c r="P27" s="119"/>
      <c r="Q27" s="119"/>
      <c r="R27" s="119"/>
      <c r="S27" s="119"/>
      <c r="T27" s="119"/>
      <c r="U27" s="93"/>
      <c r="V27" s="119"/>
      <c r="W27" s="119"/>
    </row>
    <row r="28" ht="32.9" customHeight="1" spans="2:23">
      <c r="B28" s="115"/>
      <c r="C28" s="116" t="s">
        <v>371</v>
      </c>
      <c r="D28" s="110"/>
      <c r="E28" s="110"/>
      <c r="F28" s="110"/>
      <c r="G28" s="110"/>
      <c r="H28" s="110"/>
      <c r="I28" s="24">
        <v>250000</v>
      </c>
      <c r="J28" s="24">
        <v>250000</v>
      </c>
      <c r="K28" s="24">
        <v>250000</v>
      </c>
      <c r="L28" s="119"/>
      <c r="M28" s="119"/>
      <c r="N28" s="119"/>
      <c r="O28" s="119"/>
      <c r="P28" s="119"/>
      <c r="Q28" s="119"/>
      <c r="R28" s="119"/>
      <c r="S28" s="119"/>
      <c r="T28" s="119"/>
      <c r="U28" s="93"/>
      <c r="V28" s="119"/>
      <c r="W28" s="119"/>
    </row>
    <row r="29" ht="32.9" customHeight="1" spans="1:23">
      <c r="A29" s="114" t="s">
        <v>354</v>
      </c>
      <c r="B29" s="114" t="s">
        <v>372</v>
      </c>
      <c r="C29" s="23" t="s">
        <v>371</v>
      </c>
      <c r="D29" s="114" t="s">
        <v>72</v>
      </c>
      <c r="E29" s="114" t="s">
        <v>136</v>
      </c>
      <c r="F29" s="114" t="s">
        <v>223</v>
      </c>
      <c r="G29" s="114" t="s">
        <v>367</v>
      </c>
      <c r="H29" s="114" t="s">
        <v>368</v>
      </c>
      <c r="I29" s="24">
        <v>30000</v>
      </c>
      <c r="J29" s="24">
        <v>30000</v>
      </c>
      <c r="K29" s="24">
        <v>30000</v>
      </c>
      <c r="L29" s="119"/>
      <c r="M29" s="119"/>
      <c r="N29" s="119"/>
      <c r="O29" s="119"/>
      <c r="P29" s="119"/>
      <c r="Q29" s="119"/>
      <c r="R29" s="119"/>
      <c r="S29" s="119"/>
      <c r="T29" s="119"/>
      <c r="U29" s="93"/>
      <c r="V29" s="119"/>
      <c r="W29" s="119"/>
    </row>
    <row r="30" ht="32.9" customHeight="1" spans="1:23">
      <c r="A30" s="114" t="s">
        <v>354</v>
      </c>
      <c r="B30" s="114" t="s">
        <v>372</v>
      </c>
      <c r="C30" s="23" t="s">
        <v>371</v>
      </c>
      <c r="D30" s="114" t="s">
        <v>72</v>
      </c>
      <c r="E30" s="114" t="s">
        <v>136</v>
      </c>
      <c r="F30" s="114" t="s">
        <v>223</v>
      </c>
      <c r="G30" s="114" t="s">
        <v>292</v>
      </c>
      <c r="H30" s="114" t="s">
        <v>293</v>
      </c>
      <c r="I30" s="24">
        <v>20000</v>
      </c>
      <c r="J30" s="24">
        <v>20000</v>
      </c>
      <c r="K30" s="24">
        <v>20000</v>
      </c>
      <c r="L30" s="119"/>
      <c r="M30" s="119"/>
      <c r="N30" s="119"/>
      <c r="O30" s="119"/>
      <c r="P30" s="119"/>
      <c r="Q30" s="119"/>
      <c r="R30" s="119"/>
      <c r="S30" s="119"/>
      <c r="T30" s="119"/>
      <c r="U30" s="93"/>
      <c r="V30" s="119"/>
      <c r="W30" s="119"/>
    </row>
    <row r="31" ht="32.9" customHeight="1" spans="1:23">
      <c r="A31" s="114" t="s">
        <v>354</v>
      </c>
      <c r="B31" s="114" t="s">
        <v>372</v>
      </c>
      <c r="C31" s="23" t="s">
        <v>371</v>
      </c>
      <c r="D31" s="114" t="s">
        <v>72</v>
      </c>
      <c r="E31" s="114" t="s">
        <v>136</v>
      </c>
      <c r="F31" s="114" t="s">
        <v>223</v>
      </c>
      <c r="G31" s="114" t="s">
        <v>361</v>
      </c>
      <c r="H31" s="114" t="s">
        <v>362</v>
      </c>
      <c r="I31" s="24">
        <v>10000</v>
      </c>
      <c r="J31" s="24">
        <v>10000</v>
      </c>
      <c r="K31" s="24">
        <v>10000</v>
      </c>
      <c r="L31" s="119"/>
      <c r="M31" s="119"/>
      <c r="N31" s="119"/>
      <c r="O31" s="119"/>
      <c r="P31" s="119"/>
      <c r="Q31" s="119"/>
      <c r="R31" s="119"/>
      <c r="S31" s="119"/>
      <c r="T31" s="119"/>
      <c r="U31" s="93"/>
      <c r="V31" s="119"/>
      <c r="W31" s="119"/>
    </row>
    <row r="32" ht="32.9" customHeight="1" spans="1:23">
      <c r="A32" s="114" t="s">
        <v>354</v>
      </c>
      <c r="B32" s="114" t="s">
        <v>372</v>
      </c>
      <c r="C32" s="23" t="s">
        <v>371</v>
      </c>
      <c r="D32" s="114" t="s">
        <v>72</v>
      </c>
      <c r="E32" s="114" t="s">
        <v>136</v>
      </c>
      <c r="F32" s="114" t="s">
        <v>223</v>
      </c>
      <c r="G32" s="114" t="s">
        <v>349</v>
      </c>
      <c r="H32" s="114" t="s">
        <v>350</v>
      </c>
      <c r="I32" s="24">
        <v>190000</v>
      </c>
      <c r="J32" s="24">
        <v>190000</v>
      </c>
      <c r="K32" s="24">
        <v>190000</v>
      </c>
      <c r="L32" s="119"/>
      <c r="M32" s="119"/>
      <c r="N32" s="119"/>
      <c r="O32" s="119"/>
      <c r="P32" s="119"/>
      <c r="Q32" s="119"/>
      <c r="R32" s="119"/>
      <c r="S32" s="119"/>
      <c r="T32" s="119"/>
      <c r="U32" s="93"/>
      <c r="V32" s="119"/>
      <c r="W32" s="119"/>
    </row>
    <row r="33" ht="32.9" customHeight="1" spans="2:23">
      <c r="B33" s="115"/>
      <c r="C33" s="116" t="s">
        <v>373</v>
      </c>
      <c r="D33" s="110"/>
      <c r="E33" s="110"/>
      <c r="F33" s="110"/>
      <c r="G33" s="110"/>
      <c r="H33" s="110"/>
      <c r="I33" s="24">
        <v>200000</v>
      </c>
      <c r="J33" s="24">
        <v>200000</v>
      </c>
      <c r="K33" s="24">
        <v>200000</v>
      </c>
      <c r="L33" s="119"/>
      <c r="M33" s="119"/>
      <c r="N33" s="119"/>
      <c r="O33" s="119"/>
      <c r="P33" s="119"/>
      <c r="Q33" s="119"/>
      <c r="R33" s="119"/>
      <c r="S33" s="119"/>
      <c r="T33" s="119"/>
      <c r="U33" s="93"/>
      <c r="V33" s="119"/>
      <c r="W33" s="119"/>
    </row>
    <row r="34" ht="32.9" customHeight="1" spans="1:23">
      <c r="A34" s="114" t="s">
        <v>354</v>
      </c>
      <c r="B34" s="114" t="s">
        <v>374</v>
      </c>
      <c r="C34" s="23" t="s">
        <v>373</v>
      </c>
      <c r="D34" s="114" t="s">
        <v>72</v>
      </c>
      <c r="E34" s="114" t="s">
        <v>136</v>
      </c>
      <c r="F34" s="114" t="s">
        <v>223</v>
      </c>
      <c r="G34" s="114" t="s">
        <v>290</v>
      </c>
      <c r="H34" s="114" t="s">
        <v>291</v>
      </c>
      <c r="I34" s="24">
        <v>105000</v>
      </c>
      <c r="J34" s="24">
        <v>105000</v>
      </c>
      <c r="K34" s="24">
        <v>105000</v>
      </c>
      <c r="L34" s="119"/>
      <c r="M34" s="119"/>
      <c r="N34" s="119"/>
      <c r="O34" s="119"/>
      <c r="P34" s="119"/>
      <c r="Q34" s="119"/>
      <c r="R34" s="119"/>
      <c r="S34" s="119"/>
      <c r="T34" s="119"/>
      <c r="U34" s="93"/>
      <c r="V34" s="119"/>
      <c r="W34" s="119"/>
    </row>
    <row r="35" ht="32.9" customHeight="1" spans="1:23">
      <c r="A35" s="114" t="s">
        <v>354</v>
      </c>
      <c r="B35" s="114" t="s">
        <v>374</v>
      </c>
      <c r="C35" s="23" t="s">
        <v>373</v>
      </c>
      <c r="D35" s="114" t="s">
        <v>72</v>
      </c>
      <c r="E35" s="114" t="s">
        <v>136</v>
      </c>
      <c r="F35" s="114" t="s">
        <v>223</v>
      </c>
      <c r="G35" s="114" t="s">
        <v>292</v>
      </c>
      <c r="H35" s="114" t="s">
        <v>293</v>
      </c>
      <c r="I35" s="24">
        <v>50000</v>
      </c>
      <c r="J35" s="24">
        <v>50000</v>
      </c>
      <c r="K35" s="24">
        <v>50000</v>
      </c>
      <c r="L35" s="119"/>
      <c r="M35" s="119"/>
      <c r="N35" s="119"/>
      <c r="O35" s="119"/>
      <c r="P35" s="119"/>
      <c r="Q35" s="119"/>
      <c r="R35" s="119"/>
      <c r="S35" s="119"/>
      <c r="T35" s="119"/>
      <c r="U35" s="93"/>
      <c r="V35" s="119"/>
      <c r="W35" s="119"/>
    </row>
    <row r="36" ht="32.9" customHeight="1" spans="1:23">
      <c r="A36" s="114" t="s">
        <v>354</v>
      </c>
      <c r="B36" s="114" t="s">
        <v>374</v>
      </c>
      <c r="C36" s="23" t="s">
        <v>373</v>
      </c>
      <c r="D36" s="114" t="s">
        <v>72</v>
      </c>
      <c r="E36" s="114" t="s">
        <v>136</v>
      </c>
      <c r="F36" s="114" t="s">
        <v>223</v>
      </c>
      <c r="G36" s="114" t="s">
        <v>347</v>
      </c>
      <c r="H36" s="114" t="s">
        <v>348</v>
      </c>
      <c r="I36" s="24">
        <v>30000</v>
      </c>
      <c r="J36" s="24">
        <v>30000</v>
      </c>
      <c r="K36" s="24">
        <v>30000</v>
      </c>
      <c r="L36" s="119"/>
      <c r="M36" s="119"/>
      <c r="N36" s="119"/>
      <c r="O36" s="119"/>
      <c r="P36" s="119"/>
      <c r="Q36" s="119"/>
      <c r="R36" s="119"/>
      <c r="S36" s="119"/>
      <c r="T36" s="119"/>
      <c r="U36" s="93"/>
      <c r="V36" s="119"/>
      <c r="W36" s="119"/>
    </row>
    <row r="37" ht="32.9" customHeight="1" spans="1:23">
      <c r="A37" s="114" t="s">
        <v>354</v>
      </c>
      <c r="B37" s="114" t="s">
        <v>374</v>
      </c>
      <c r="C37" s="23" t="s">
        <v>373</v>
      </c>
      <c r="D37" s="114" t="s">
        <v>72</v>
      </c>
      <c r="E37" s="114" t="s">
        <v>136</v>
      </c>
      <c r="F37" s="114" t="s">
        <v>223</v>
      </c>
      <c r="G37" s="114" t="s">
        <v>349</v>
      </c>
      <c r="H37" s="114" t="s">
        <v>350</v>
      </c>
      <c r="I37" s="24">
        <v>15000</v>
      </c>
      <c r="J37" s="24">
        <v>15000</v>
      </c>
      <c r="K37" s="24">
        <v>15000</v>
      </c>
      <c r="L37" s="119"/>
      <c r="M37" s="119"/>
      <c r="N37" s="119"/>
      <c r="O37" s="119"/>
      <c r="P37" s="119"/>
      <c r="Q37" s="119"/>
      <c r="R37" s="119"/>
      <c r="S37" s="119"/>
      <c r="T37" s="119"/>
      <c r="U37" s="93"/>
      <c r="V37" s="119"/>
      <c r="W37" s="119"/>
    </row>
    <row r="38" ht="32.9" customHeight="1" spans="2:23">
      <c r="B38" s="115"/>
      <c r="C38" s="116" t="s">
        <v>375</v>
      </c>
      <c r="D38" s="110"/>
      <c r="E38" s="110"/>
      <c r="F38" s="110"/>
      <c r="G38" s="110"/>
      <c r="H38" s="110"/>
      <c r="I38" s="24">
        <v>250000</v>
      </c>
      <c r="J38" s="24">
        <v>250000</v>
      </c>
      <c r="K38" s="24">
        <v>250000</v>
      </c>
      <c r="L38" s="119"/>
      <c r="M38" s="119"/>
      <c r="N38" s="119"/>
      <c r="O38" s="119"/>
      <c r="P38" s="119"/>
      <c r="Q38" s="119"/>
      <c r="R38" s="119"/>
      <c r="S38" s="119"/>
      <c r="T38" s="119"/>
      <c r="U38" s="93"/>
      <c r="V38" s="119"/>
      <c r="W38" s="119"/>
    </row>
    <row r="39" ht="32.9" customHeight="1" spans="1:23">
      <c r="A39" s="114" t="s">
        <v>345</v>
      </c>
      <c r="B39" s="114" t="s">
        <v>376</v>
      </c>
      <c r="C39" s="23" t="s">
        <v>375</v>
      </c>
      <c r="D39" s="114" t="s">
        <v>72</v>
      </c>
      <c r="E39" s="114" t="s">
        <v>136</v>
      </c>
      <c r="F39" s="114" t="s">
        <v>223</v>
      </c>
      <c r="G39" s="114" t="s">
        <v>292</v>
      </c>
      <c r="H39" s="114" t="s">
        <v>293</v>
      </c>
      <c r="I39" s="24">
        <v>10000</v>
      </c>
      <c r="J39" s="24">
        <v>10000</v>
      </c>
      <c r="K39" s="24">
        <v>10000</v>
      </c>
      <c r="L39" s="119"/>
      <c r="M39" s="119"/>
      <c r="N39" s="119"/>
      <c r="O39" s="119"/>
      <c r="P39" s="119"/>
      <c r="Q39" s="119"/>
      <c r="R39" s="119"/>
      <c r="S39" s="119"/>
      <c r="T39" s="119"/>
      <c r="U39" s="93"/>
      <c r="V39" s="119"/>
      <c r="W39" s="119"/>
    </row>
    <row r="40" ht="32.9" customHeight="1" spans="1:23">
      <c r="A40" s="114" t="s">
        <v>345</v>
      </c>
      <c r="B40" s="114" t="s">
        <v>376</v>
      </c>
      <c r="C40" s="23" t="s">
        <v>375</v>
      </c>
      <c r="D40" s="114" t="s">
        <v>72</v>
      </c>
      <c r="E40" s="114" t="s">
        <v>136</v>
      </c>
      <c r="F40" s="114" t="s">
        <v>223</v>
      </c>
      <c r="G40" s="114" t="s">
        <v>294</v>
      </c>
      <c r="H40" s="114" t="s">
        <v>295</v>
      </c>
      <c r="I40" s="24">
        <v>20000</v>
      </c>
      <c r="J40" s="24">
        <v>20000</v>
      </c>
      <c r="K40" s="24">
        <v>20000</v>
      </c>
      <c r="L40" s="119"/>
      <c r="M40" s="119"/>
      <c r="N40" s="119"/>
      <c r="O40" s="119"/>
      <c r="P40" s="119"/>
      <c r="Q40" s="119"/>
      <c r="R40" s="119"/>
      <c r="S40" s="119"/>
      <c r="T40" s="119"/>
      <c r="U40" s="93"/>
      <c r="V40" s="119"/>
      <c r="W40" s="119"/>
    </row>
    <row r="41" ht="32.9" customHeight="1" spans="1:23">
      <c r="A41" s="114" t="s">
        <v>345</v>
      </c>
      <c r="B41" s="114" t="s">
        <v>376</v>
      </c>
      <c r="C41" s="23" t="s">
        <v>375</v>
      </c>
      <c r="D41" s="114" t="s">
        <v>72</v>
      </c>
      <c r="E41" s="114" t="s">
        <v>136</v>
      </c>
      <c r="F41" s="114" t="s">
        <v>223</v>
      </c>
      <c r="G41" s="114" t="s">
        <v>300</v>
      </c>
      <c r="H41" s="114" t="s">
        <v>301</v>
      </c>
      <c r="I41" s="24">
        <v>220000</v>
      </c>
      <c r="J41" s="24">
        <v>220000</v>
      </c>
      <c r="K41" s="24">
        <v>220000</v>
      </c>
      <c r="L41" s="119"/>
      <c r="M41" s="119"/>
      <c r="N41" s="119"/>
      <c r="O41" s="119"/>
      <c r="P41" s="119"/>
      <c r="Q41" s="119"/>
      <c r="R41" s="119"/>
      <c r="S41" s="119"/>
      <c r="T41" s="119"/>
      <c r="U41" s="93"/>
      <c r="V41" s="119"/>
      <c r="W41" s="119"/>
    </row>
    <row r="42" ht="32.9" customHeight="1" spans="2:23">
      <c r="B42" s="115"/>
      <c r="C42" s="116" t="s">
        <v>377</v>
      </c>
      <c r="D42" s="110"/>
      <c r="E42" s="110"/>
      <c r="F42" s="110"/>
      <c r="G42" s="110"/>
      <c r="H42" s="110"/>
      <c r="I42" s="24">
        <v>320000</v>
      </c>
      <c r="J42" s="24">
        <v>320000</v>
      </c>
      <c r="K42" s="24">
        <v>320000</v>
      </c>
      <c r="L42" s="119"/>
      <c r="M42" s="119"/>
      <c r="N42" s="119"/>
      <c r="O42" s="119"/>
      <c r="P42" s="119"/>
      <c r="Q42" s="119"/>
      <c r="R42" s="119"/>
      <c r="S42" s="119"/>
      <c r="T42" s="119"/>
      <c r="U42" s="93"/>
      <c r="V42" s="119"/>
      <c r="W42" s="119"/>
    </row>
    <row r="43" ht="32.9" customHeight="1" spans="1:23">
      <c r="A43" s="114" t="s">
        <v>354</v>
      </c>
      <c r="B43" s="114" t="s">
        <v>378</v>
      </c>
      <c r="C43" s="23" t="s">
        <v>377</v>
      </c>
      <c r="D43" s="114" t="s">
        <v>72</v>
      </c>
      <c r="E43" s="114" t="s">
        <v>132</v>
      </c>
      <c r="F43" s="114" t="s">
        <v>221</v>
      </c>
      <c r="G43" s="114" t="s">
        <v>300</v>
      </c>
      <c r="H43" s="114" t="s">
        <v>301</v>
      </c>
      <c r="I43" s="24">
        <v>320000</v>
      </c>
      <c r="J43" s="24">
        <v>320000</v>
      </c>
      <c r="K43" s="24">
        <v>320000</v>
      </c>
      <c r="L43" s="119"/>
      <c r="M43" s="119"/>
      <c r="N43" s="119"/>
      <c r="O43" s="119"/>
      <c r="P43" s="119"/>
      <c r="Q43" s="119"/>
      <c r="R43" s="119"/>
      <c r="S43" s="119"/>
      <c r="T43" s="119"/>
      <c r="U43" s="93"/>
      <c r="V43" s="119"/>
      <c r="W43" s="119"/>
    </row>
    <row r="44" ht="32.9" customHeight="1" spans="2:23">
      <c r="B44" s="115"/>
      <c r="C44" s="116" t="s">
        <v>379</v>
      </c>
      <c r="D44" s="110"/>
      <c r="E44" s="110"/>
      <c r="F44" s="110"/>
      <c r="G44" s="110"/>
      <c r="H44" s="110"/>
      <c r="I44" s="24">
        <v>280000</v>
      </c>
      <c r="J44" s="24">
        <v>280000</v>
      </c>
      <c r="K44" s="24">
        <v>280000</v>
      </c>
      <c r="L44" s="119"/>
      <c r="M44" s="119"/>
      <c r="N44" s="119"/>
      <c r="O44" s="119"/>
      <c r="P44" s="119"/>
      <c r="Q44" s="119"/>
      <c r="R44" s="119"/>
      <c r="S44" s="119"/>
      <c r="T44" s="119"/>
      <c r="U44" s="93"/>
      <c r="V44" s="119"/>
      <c r="W44" s="119"/>
    </row>
    <row r="45" ht="32.9" customHeight="1" spans="1:23">
      <c r="A45" s="114" t="s">
        <v>354</v>
      </c>
      <c r="B45" s="114" t="s">
        <v>380</v>
      </c>
      <c r="C45" s="23" t="s">
        <v>379</v>
      </c>
      <c r="D45" s="114" t="s">
        <v>72</v>
      </c>
      <c r="E45" s="114" t="s">
        <v>138</v>
      </c>
      <c r="F45" s="114" t="s">
        <v>224</v>
      </c>
      <c r="G45" s="114" t="s">
        <v>300</v>
      </c>
      <c r="H45" s="114" t="s">
        <v>301</v>
      </c>
      <c r="I45" s="24">
        <v>213000</v>
      </c>
      <c r="J45" s="24">
        <v>213000</v>
      </c>
      <c r="K45" s="24">
        <v>213000</v>
      </c>
      <c r="L45" s="119"/>
      <c r="M45" s="119"/>
      <c r="N45" s="119"/>
      <c r="O45" s="119"/>
      <c r="P45" s="119"/>
      <c r="Q45" s="119"/>
      <c r="R45" s="119"/>
      <c r="S45" s="119"/>
      <c r="T45" s="119"/>
      <c r="U45" s="93"/>
      <c r="V45" s="119"/>
      <c r="W45" s="119"/>
    </row>
    <row r="46" ht="32.9" customHeight="1" spans="1:23">
      <c r="A46" s="114" t="s">
        <v>354</v>
      </c>
      <c r="B46" s="114" t="s">
        <v>380</v>
      </c>
      <c r="C46" s="23" t="s">
        <v>379</v>
      </c>
      <c r="D46" s="114" t="s">
        <v>72</v>
      </c>
      <c r="E46" s="114" t="s">
        <v>138</v>
      </c>
      <c r="F46" s="114" t="s">
        <v>224</v>
      </c>
      <c r="G46" s="114" t="s">
        <v>381</v>
      </c>
      <c r="H46" s="114" t="s">
        <v>382</v>
      </c>
      <c r="I46" s="24">
        <v>67000</v>
      </c>
      <c r="J46" s="24">
        <v>67000</v>
      </c>
      <c r="K46" s="24">
        <v>67000</v>
      </c>
      <c r="L46" s="119"/>
      <c r="M46" s="119"/>
      <c r="N46" s="119"/>
      <c r="O46" s="119"/>
      <c r="P46" s="119"/>
      <c r="Q46" s="119"/>
      <c r="R46" s="119"/>
      <c r="S46" s="119"/>
      <c r="T46" s="119"/>
      <c r="U46" s="93"/>
      <c r="V46" s="119"/>
      <c r="W46" s="119"/>
    </row>
    <row r="47" ht="32.9" customHeight="1" spans="2:23">
      <c r="B47" s="115"/>
      <c r="C47" s="116" t="s">
        <v>383</v>
      </c>
      <c r="D47" s="110"/>
      <c r="E47" s="110"/>
      <c r="F47" s="110"/>
      <c r="G47" s="110"/>
      <c r="H47" s="110"/>
      <c r="I47" s="24">
        <v>250000</v>
      </c>
      <c r="J47" s="24">
        <v>250000</v>
      </c>
      <c r="K47" s="24">
        <v>250000</v>
      </c>
      <c r="L47" s="119"/>
      <c r="M47" s="119"/>
      <c r="N47" s="119"/>
      <c r="O47" s="119"/>
      <c r="P47" s="119"/>
      <c r="Q47" s="119"/>
      <c r="R47" s="119"/>
      <c r="S47" s="119"/>
      <c r="T47" s="119"/>
      <c r="U47" s="93"/>
      <c r="V47" s="119"/>
      <c r="W47" s="119"/>
    </row>
    <row r="48" ht="32.9" customHeight="1" spans="1:23">
      <c r="A48" s="114" t="s">
        <v>354</v>
      </c>
      <c r="B48" s="114" t="s">
        <v>384</v>
      </c>
      <c r="C48" s="23" t="s">
        <v>383</v>
      </c>
      <c r="D48" s="114" t="s">
        <v>72</v>
      </c>
      <c r="E48" s="114" t="s">
        <v>128</v>
      </c>
      <c r="F48" s="114" t="s">
        <v>219</v>
      </c>
      <c r="G48" s="114" t="s">
        <v>290</v>
      </c>
      <c r="H48" s="114" t="s">
        <v>291</v>
      </c>
      <c r="I48" s="24">
        <v>5000</v>
      </c>
      <c r="J48" s="24">
        <v>5000</v>
      </c>
      <c r="K48" s="24">
        <v>5000</v>
      </c>
      <c r="L48" s="119"/>
      <c r="M48" s="119"/>
      <c r="N48" s="119"/>
      <c r="O48" s="119"/>
      <c r="P48" s="119"/>
      <c r="Q48" s="119"/>
      <c r="R48" s="119"/>
      <c r="S48" s="119"/>
      <c r="T48" s="119"/>
      <c r="U48" s="93"/>
      <c r="V48" s="119"/>
      <c r="W48" s="119"/>
    </row>
    <row r="49" ht="32.9" customHeight="1" spans="1:23">
      <c r="A49" s="114" t="s">
        <v>354</v>
      </c>
      <c r="B49" s="114" t="s">
        <v>384</v>
      </c>
      <c r="C49" s="23" t="s">
        <v>383</v>
      </c>
      <c r="D49" s="114" t="s">
        <v>72</v>
      </c>
      <c r="E49" s="114" t="s">
        <v>128</v>
      </c>
      <c r="F49" s="114" t="s">
        <v>219</v>
      </c>
      <c r="G49" s="114" t="s">
        <v>292</v>
      </c>
      <c r="H49" s="114" t="s">
        <v>293</v>
      </c>
      <c r="I49" s="24">
        <v>15000</v>
      </c>
      <c r="J49" s="24">
        <v>15000</v>
      </c>
      <c r="K49" s="24">
        <v>15000</v>
      </c>
      <c r="L49" s="119"/>
      <c r="M49" s="119"/>
      <c r="N49" s="119"/>
      <c r="O49" s="119"/>
      <c r="P49" s="119"/>
      <c r="Q49" s="119"/>
      <c r="R49" s="119"/>
      <c r="S49" s="119"/>
      <c r="T49" s="119"/>
      <c r="U49" s="93"/>
      <c r="V49" s="119"/>
      <c r="W49" s="119"/>
    </row>
    <row r="50" ht="32.9" customHeight="1" spans="1:23">
      <c r="A50" s="114" t="s">
        <v>354</v>
      </c>
      <c r="B50" s="114" t="s">
        <v>384</v>
      </c>
      <c r="C50" s="23" t="s">
        <v>383</v>
      </c>
      <c r="D50" s="114" t="s">
        <v>72</v>
      </c>
      <c r="E50" s="114" t="s">
        <v>128</v>
      </c>
      <c r="F50" s="114" t="s">
        <v>219</v>
      </c>
      <c r="G50" s="114" t="s">
        <v>361</v>
      </c>
      <c r="H50" s="114" t="s">
        <v>362</v>
      </c>
      <c r="I50" s="24">
        <v>30000</v>
      </c>
      <c r="J50" s="24">
        <v>30000</v>
      </c>
      <c r="K50" s="24">
        <v>30000</v>
      </c>
      <c r="L50" s="119"/>
      <c r="M50" s="119"/>
      <c r="N50" s="119"/>
      <c r="O50" s="119"/>
      <c r="P50" s="119"/>
      <c r="Q50" s="119"/>
      <c r="R50" s="119"/>
      <c r="S50" s="119"/>
      <c r="T50" s="119"/>
      <c r="U50" s="93"/>
      <c r="V50" s="119"/>
      <c r="W50" s="119"/>
    </row>
    <row r="51" ht="32.9" customHeight="1" spans="1:23">
      <c r="A51" s="114" t="s">
        <v>354</v>
      </c>
      <c r="B51" s="114" t="s">
        <v>384</v>
      </c>
      <c r="C51" s="23" t="s">
        <v>383</v>
      </c>
      <c r="D51" s="114" t="s">
        <v>72</v>
      </c>
      <c r="E51" s="114" t="s">
        <v>128</v>
      </c>
      <c r="F51" s="114" t="s">
        <v>219</v>
      </c>
      <c r="G51" s="114" t="s">
        <v>300</v>
      </c>
      <c r="H51" s="114" t="s">
        <v>301</v>
      </c>
      <c r="I51" s="24">
        <v>200000</v>
      </c>
      <c r="J51" s="24">
        <v>200000</v>
      </c>
      <c r="K51" s="24">
        <v>200000</v>
      </c>
      <c r="L51" s="119"/>
      <c r="M51" s="119"/>
      <c r="N51" s="119"/>
      <c r="O51" s="119"/>
      <c r="P51" s="119"/>
      <c r="Q51" s="119"/>
      <c r="R51" s="119"/>
      <c r="S51" s="119"/>
      <c r="T51" s="119"/>
      <c r="U51" s="93"/>
      <c r="V51" s="119"/>
      <c r="W51" s="119"/>
    </row>
    <row r="52" ht="32.9" customHeight="1" spans="2:23">
      <c r="B52" s="115"/>
      <c r="C52" s="116" t="s">
        <v>385</v>
      </c>
      <c r="D52" s="110"/>
      <c r="E52" s="110"/>
      <c r="F52" s="110"/>
      <c r="G52" s="110"/>
      <c r="H52" s="110"/>
      <c r="I52" s="24">
        <v>1978300</v>
      </c>
      <c r="J52" s="24">
        <v>1978300</v>
      </c>
      <c r="K52" s="24">
        <v>1978300</v>
      </c>
      <c r="L52" s="119"/>
      <c r="M52" s="119"/>
      <c r="N52" s="119"/>
      <c r="O52" s="119"/>
      <c r="P52" s="119"/>
      <c r="Q52" s="119"/>
      <c r="R52" s="119"/>
      <c r="S52" s="119"/>
      <c r="T52" s="119"/>
      <c r="U52" s="93"/>
      <c r="V52" s="119"/>
      <c r="W52" s="119"/>
    </row>
    <row r="53" ht="32.9" customHeight="1" spans="1:23">
      <c r="A53" s="114" t="s">
        <v>354</v>
      </c>
      <c r="B53" s="114" t="s">
        <v>386</v>
      </c>
      <c r="C53" s="23" t="s">
        <v>385</v>
      </c>
      <c r="D53" s="114" t="s">
        <v>72</v>
      </c>
      <c r="E53" s="114" t="s">
        <v>136</v>
      </c>
      <c r="F53" s="114" t="s">
        <v>223</v>
      </c>
      <c r="G53" s="114" t="s">
        <v>300</v>
      </c>
      <c r="H53" s="114" t="s">
        <v>301</v>
      </c>
      <c r="I53" s="24">
        <v>1978300</v>
      </c>
      <c r="J53" s="24">
        <v>1978300</v>
      </c>
      <c r="K53" s="24">
        <v>1978300</v>
      </c>
      <c r="L53" s="119"/>
      <c r="M53" s="119"/>
      <c r="N53" s="119"/>
      <c r="O53" s="119"/>
      <c r="P53" s="119"/>
      <c r="Q53" s="119"/>
      <c r="R53" s="119"/>
      <c r="S53" s="119"/>
      <c r="T53" s="119"/>
      <c r="U53" s="93"/>
      <c r="V53" s="119"/>
      <c r="W53" s="119"/>
    </row>
    <row r="54" ht="32.9" customHeight="1" spans="2:23">
      <c r="B54" s="115"/>
      <c r="C54" s="116" t="s">
        <v>387</v>
      </c>
      <c r="D54" s="110"/>
      <c r="E54" s="110"/>
      <c r="F54" s="110"/>
      <c r="G54" s="110"/>
      <c r="H54" s="110"/>
      <c r="I54" s="24">
        <v>70000</v>
      </c>
      <c r="J54" s="24">
        <v>70000</v>
      </c>
      <c r="K54" s="24">
        <v>70000</v>
      </c>
      <c r="L54" s="119"/>
      <c r="M54" s="119"/>
      <c r="N54" s="119"/>
      <c r="O54" s="119"/>
      <c r="P54" s="119"/>
      <c r="Q54" s="119"/>
      <c r="R54" s="119"/>
      <c r="S54" s="119"/>
      <c r="T54" s="119"/>
      <c r="U54" s="93"/>
      <c r="V54" s="119"/>
      <c r="W54" s="119"/>
    </row>
    <row r="55" ht="32.9" customHeight="1" spans="1:23">
      <c r="A55" s="114" t="s">
        <v>345</v>
      </c>
      <c r="B55" s="114" t="s">
        <v>388</v>
      </c>
      <c r="C55" s="23" t="s">
        <v>387</v>
      </c>
      <c r="D55" s="114" t="s">
        <v>72</v>
      </c>
      <c r="E55" s="114" t="s">
        <v>136</v>
      </c>
      <c r="F55" s="114" t="s">
        <v>223</v>
      </c>
      <c r="G55" s="114" t="s">
        <v>290</v>
      </c>
      <c r="H55" s="114" t="s">
        <v>291</v>
      </c>
      <c r="I55" s="24">
        <v>10000</v>
      </c>
      <c r="J55" s="24">
        <v>10000</v>
      </c>
      <c r="K55" s="24">
        <v>10000</v>
      </c>
      <c r="L55" s="119"/>
      <c r="M55" s="119"/>
      <c r="N55" s="119"/>
      <c r="O55" s="119"/>
      <c r="P55" s="119"/>
      <c r="Q55" s="119"/>
      <c r="R55" s="119"/>
      <c r="S55" s="119"/>
      <c r="T55" s="119"/>
      <c r="U55" s="93"/>
      <c r="V55" s="119"/>
      <c r="W55" s="119"/>
    </row>
    <row r="56" ht="32.9" customHeight="1" spans="1:23">
      <c r="A56" s="114" t="s">
        <v>345</v>
      </c>
      <c r="B56" s="114" t="s">
        <v>388</v>
      </c>
      <c r="C56" s="23" t="s">
        <v>387</v>
      </c>
      <c r="D56" s="114" t="s">
        <v>72</v>
      </c>
      <c r="E56" s="114" t="s">
        <v>136</v>
      </c>
      <c r="F56" s="114" t="s">
        <v>223</v>
      </c>
      <c r="G56" s="114" t="s">
        <v>361</v>
      </c>
      <c r="H56" s="114" t="s">
        <v>362</v>
      </c>
      <c r="I56" s="24">
        <v>40000</v>
      </c>
      <c r="J56" s="24">
        <v>40000</v>
      </c>
      <c r="K56" s="24">
        <v>40000</v>
      </c>
      <c r="L56" s="119"/>
      <c r="M56" s="119"/>
      <c r="N56" s="119"/>
      <c r="O56" s="119"/>
      <c r="P56" s="119"/>
      <c r="Q56" s="119"/>
      <c r="R56" s="119"/>
      <c r="S56" s="119"/>
      <c r="T56" s="119"/>
      <c r="U56" s="93"/>
      <c r="V56" s="119"/>
      <c r="W56" s="119"/>
    </row>
    <row r="57" ht="32.9" customHeight="1" spans="1:23">
      <c r="A57" s="114" t="s">
        <v>345</v>
      </c>
      <c r="B57" s="114" t="s">
        <v>388</v>
      </c>
      <c r="C57" s="23" t="s">
        <v>387</v>
      </c>
      <c r="D57" s="114" t="s">
        <v>72</v>
      </c>
      <c r="E57" s="114" t="s">
        <v>136</v>
      </c>
      <c r="F57" s="114" t="s">
        <v>223</v>
      </c>
      <c r="G57" s="114" t="s">
        <v>347</v>
      </c>
      <c r="H57" s="114" t="s">
        <v>348</v>
      </c>
      <c r="I57" s="24">
        <v>20000</v>
      </c>
      <c r="J57" s="24">
        <v>20000</v>
      </c>
      <c r="K57" s="24">
        <v>20000</v>
      </c>
      <c r="L57" s="119"/>
      <c r="M57" s="119"/>
      <c r="N57" s="119"/>
      <c r="O57" s="119"/>
      <c r="P57" s="119"/>
      <c r="Q57" s="119"/>
      <c r="R57" s="119"/>
      <c r="S57" s="119"/>
      <c r="T57" s="119"/>
      <c r="U57" s="93"/>
      <c r="V57" s="119"/>
      <c r="W57" s="119"/>
    </row>
    <row r="58" ht="32.9" customHeight="1" spans="2:23">
      <c r="B58" s="115"/>
      <c r="C58" s="116" t="s">
        <v>389</v>
      </c>
      <c r="D58" s="110"/>
      <c r="E58" s="110"/>
      <c r="F58" s="110"/>
      <c r="G58" s="110"/>
      <c r="H58" s="110"/>
      <c r="I58" s="24">
        <v>80000</v>
      </c>
      <c r="J58" s="24">
        <v>80000</v>
      </c>
      <c r="K58" s="24">
        <v>80000</v>
      </c>
      <c r="L58" s="119"/>
      <c r="M58" s="119"/>
      <c r="N58" s="119"/>
      <c r="O58" s="119"/>
      <c r="P58" s="119"/>
      <c r="Q58" s="119"/>
      <c r="R58" s="119"/>
      <c r="S58" s="119"/>
      <c r="T58" s="119"/>
      <c r="U58" s="93"/>
      <c r="V58" s="119"/>
      <c r="W58" s="119"/>
    </row>
    <row r="59" ht="32.9" customHeight="1" spans="1:23">
      <c r="A59" s="114" t="s">
        <v>345</v>
      </c>
      <c r="B59" s="114" t="s">
        <v>390</v>
      </c>
      <c r="C59" s="23" t="s">
        <v>389</v>
      </c>
      <c r="D59" s="114" t="s">
        <v>72</v>
      </c>
      <c r="E59" s="114" t="s">
        <v>136</v>
      </c>
      <c r="F59" s="114" t="s">
        <v>223</v>
      </c>
      <c r="G59" s="114" t="s">
        <v>300</v>
      </c>
      <c r="H59" s="114" t="s">
        <v>301</v>
      </c>
      <c r="I59" s="24">
        <v>80000</v>
      </c>
      <c r="J59" s="24">
        <v>80000</v>
      </c>
      <c r="K59" s="24">
        <v>80000</v>
      </c>
      <c r="L59" s="119"/>
      <c r="M59" s="119"/>
      <c r="N59" s="119"/>
      <c r="O59" s="119"/>
      <c r="P59" s="119"/>
      <c r="Q59" s="119"/>
      <c r="R59" s="119"/>
      <c r="S59" s="119"/>
      <c r="T59" s="119"/>
      <c r="U59" s="93"/>
      <c r="V59" s="119"/>
      <c r="W59" s="119"/>
    </row>
    <row r="60" ht="32.9" customHeight="1" spans="2:23">
      <c r="B60" s="115"/>
      <c r="C60" s="116" t="s">
        <v>391</v>
      </c>
      <c r="D60" s="110"/>
      <c r="E60" s="110"/>
      <c r="F60" s="110"/>
      <c r="G60" s="110"/>
      <c r="H60" s="110"/>
      <c r="I60" s="24">
        <v>150000</v>
      </c>
      <c r="J60" s="24">
        <v>150000</v>
      </c>
      <c r="K60" s="24">
        <v>150000</v>
      </c>
      <c r="L60" s="119"/>
      <c r="M60" s="119"/>
      <c r="N60" s="119"/>
      <c r="O60" s="119"/>
      <c r="P60" s="119"/>
      <c r="Q60" s="119"/>
      <c r="R60" s="119"/>
      <c r="S60" s="119"/>
      <c r="T60" s="119"/>
      <c r="U60" s="93"/>
      <c r="V60" s="119"/>
      <c r="W60" s="119"/>
    </row>
    <row r="61" ht="32.9" customHeight="1" spans="1:23">
      <c r="A61" s="114" t="s">
        <v>392</v>
      </c>
      <c r="B61" s="114" t="s">
        <v>393</v>
      </c>
      <c r="C61" s="23" t="s">
        <v>391</v>
      </c>
      <c r="D61" s="114" t="s">
        <v>72</v>
      </c>
      <c r="E61" s="114" t="s">
        <v>136</v>
      </c>
      <c r="F61" s="114" t="s">
        <v>223</v>
      </c>
      <c r="G61" s="114" t="s">
        <v>290</v>
      </c>
      <c r="H61" s="114" t="s">
        <v>291</v>
      </c>
      <c r="I61" s="24">
        <v>10000</v>
      </c>
      <c r="J61" s="24">
        <v>10000</v>
      </c>
      <c r="K61" s="24">
        <v>10000</v>
      </c>
      <c r="L61" s="119"/>
      <c r="M61" s="119"/>
      <c r="N61" s="119"/>
      <c r="O61" s="119"/>
      <c r="P61" s="119"/>
      <c r="Q61" s="119"/>
      <c r="R61" s="119"/>
      <c r="S61" s="119"/>
      <c r="T61" s="119"/>
      <c r="U61" s="93"/>
      <c r="V61" s="119"/>
      <c r="W61" s="119"/>
    </row>
    <row r="62" ht="32.9" customHeight="1" spans="1:23">
      <c r="A62" s="114" t="s">
        <v>392</v>
      </c>
      <c r="B62" s="114" t="s">
        <v>393</v>
      </c>
      <c r="C62" s="23" t="s">
        <v>391</v>
      </c>
      <c r="D62" s="114" t="s">
        <v>72</v>
      </c>
      <c r="E62" s="114" t="s">
        <v>136</v>
      </c>
      <c r="F62" s="114" t="s">
        <v>223</v>
      </c>
      <c r="G62" s="114" t="s">
        <v>349</v>
      </c>
      <c r="H62" s="114" t="s">
        <v>350</v>
      </c>
      <c r="I62" s="24">
        <v>140000</v>
      </c>
      <c r="J62" s="24">
        <v>140000</v>
      </c>
      <c r="K62" s="24">
        <v>140000</v>
      </c>
      <c r="L62" s="119"/>
      <c r="M62" s="119"/>
      <c r="N62" s="119"/>
      <c r="O62" s="119"/>
      <c r="P62" s="119"/>
      <c r="Q62" s="119"/>
      <c r="R62" s="119"/>
      <c r="S62" s="119"/>
      <c r="T62" s="119"/>
      <c r="U62" s="93"/>
      <c r="V62" s="119"/>
      <c r="W62" s="119"/>
    </row>
    <row r="63" ht="32.9" customHeight="1" spans="2:23">
      <c r="B63" s="115"/>
      <c r="C63" s="116" t="s">
        <v>394</v>
      </c>
      <c r="D63" s="110"/>
      <c r="E63" s="110"/>
      <c r="F63" s="110"/>
      <c r="G63" s="110"/>
      <c r="H63" s="110"/>
      <c r="I63" s="24">
        <v>80000</v>
      </c>
      <c r="J63" s="24">
        <v>80000</v>
      </c>
      <c r="K63" s="24">
        <v>80000</v>
      </c>
      <c r="L63" s="119"/>
      <c r="M63" s="119"/>
      <c r="N63" s="119"/>
      <c r="O63" s="119"/>
      <c r="P63" s="119"/>
      <c r="Q63" s="119"/>
      <c r="R63" s="119"/>
      <c r="S63" s="119"/>
      <c r="T63" s="119"/>
      <c r="U63" s="93"/>
      <c r="V63" s="119"/>
      <c r="W63" s="119"/>
    </row>
    <row r="64" ht="32.9" customHeight="1" spans="1:23">
      <c r="A64" s="114" t="s">
        <v>359</v>
      </c>
      <c r="B64" s="114" t="s">
        <v>395</v>
      </c>
      <c r="C64" s="23" t="s">
        <v>394</v>
      </c>
      <c r="D64" s="114" t="s">
        <v>72</v>
      </c>
      <c r="E64" s="114" t="s">
        <v>134</v>
      </c>
      <c r="F64" s="114" t="s">
        <v>222</v>
      </c>
      <c r="G64" s="114" t="s">
        <v>290</v>
      </c>
      <c r="H64" s="114" t="s">
        <v>291</v>
      </c>
      <c r="I64" s="24">
        <v>50000</v>
      </c>
      <c r="J64" s="24">
        <v>50000</v>
      </c>
      <c r="K64" s="24">
        <v>50000</v>
      </c>
      <c r="L64" s="119"/>
      <c r="M64" s="119"/>
      <c r="N64" s="119"/>
      <c r="O64" s="119"/>
      <c r="P64" s="119"/>
      <c r="Q64" s="119"/>
      <c r="R64" s="119"/>
      <c r="S64" s="119"/>
      <c r="T64" s="119"/>
      <c r="U64" s="93"/>
      <c r="V64" s="119"/>
      <c r="W64" s="119"/>
    </row>
    <row r="65" ht="18.75" customHeight="1" spans="1:23">
      <c r="A65" s="114" t="s">
        <v>359</v>
      </c>
      <c r="B65" s="114" t="s">
        <v>395</v>
      </c>
      <c r="C65" s="23" t="s">
        <v>394</v>
      </c>
      <c r="D65" s="114" t="s">
        <v>72</v>
      </c>
      <c r="E65" s="114" t="s">
        <v>134</v>
      </c>
      <c r="F65" s="114" t="s">
        <v>222</v>
      </c>
      <c r="G65" s="114" t="s">
        <v>292</v>
      </c>
      <c r="H65" s="114" t="s">
        <v>293</v>
      </c>
      <c r="I65" s="24">
        <v>30000</v>
      </c>
      <c r="J65" s="24">
        <v>30000</v>
      </c>
      <c r="K65" s="24">
        <v>30000</v>
      </c>
      <c r="L65" s="119"/>
      <c r="M65" s="119"/>
      <c r="N65" s="119"/>
      <c r="O65" s="119"/>
      <c r="P65" s="119"/>
      <c r="Q65" s="119"/>
      <c r="R65" s="119"/>
      <c r="S65" s="119"/>
      <c r="T65" s="119"/>
      <c r="U65" s="93"/>
      <c r="V65" s="119"/>
      <c r="W65" s="119"/>
    </row>
    <row r="66" customHeight="1" spans="2:23">
      <c r="B66" s="115"/>
      <c r="C66" s="116" t="s">
        <v>396</v>
      </c>
      <c r="D66" s="110"/>
      <c r="E66" s="110"/>
      <c r="F66" s="110"/>
      <c r="G66" s="110"/>
      <c r="H66" s="110"/>
      <c r="I66" s="24">
        <v>200000</v>
      </c>
      <c r="J66" s="24">
        <v>200000</v>
      </c>
      <c r="K66" s="24">
        <v>200000</v>
      </c>
      <c r="L66" s="124"/>
      <c r="M66" s="125"/>
      <c r="N66" s="125"/>
      <c r="O66" s="125"/>
      <c r="P66" s="125"/>
      <c r="Q66" s="125"/>
      <c r="R66" s="125"/>
      <c r="S66" s="125"/>
      <c r="T66" s="125"/>
      <c r="U66" s="125"/>
      <c r="V66" s="125"/>
      <c r="W66" s="125"/>
    </row>
    <row r="67" customHeight="1" spans="1:23">
      <c r="A67" s="114" t="s">
        <v>345</v>
      </c>
      <c r="B67" s="114" t="s">
        <v>397</v>
      </c>
      <c r="C67" s="23" t="s">
        <v>396</v>
      </c>
      <c r="D67" s="114" t="s">
        <v>72</v>
      </c>
      <c r="E67" s="114" t="s">
        <v>136</v>
      </c>
      <c r="F67" s="114" t="s">
        <v>223</v>
      </c>
      <c r="G67" s="114" t="s">
        <v>361</v>
      </c>
      <c r="H67" s="114" t="s">
        <v>362</v>
      </c>
      <c r="I67" s="24">
        <v>20000</v>
      </c>
      <c r="J67" s="24">
        <v>20000</v>
      </c>
      <c r="K67" s="24">
        <v>20000</v>
      </c>
      <c r="L67" s="126"/>
      <c r="M67" s="127"/>
      <c r="N67" s="127"/>
      <c r="O67" s="127"/>
      <c r="P67" s="127"/>
      <c r="Q67" s="127"/>
      <c r="R67" s="127"/>
      <c r="S67" s="127"/>
      <c r="T67" s="127"/>
      <c r="U67" s="127"/>
      <c r="V67" s="127"/>
      <c r="W67" s="127"/>
    </row>
    <row r="68" customHeight="1" spans="1:23">
      <c r="A68" s="114" t="s">
        <v>345</v>
      </c>
      <c r="B68" s="114" t="s">
        <v>397</v>
      </c>
      <c r="C68" s="23" t="s">
        <v>396</v>
      </c>
      <c r="D68" s="114" t="s">
        <v>72</v>
      </c>
      <c r="E68" s="114" t="s">
        <v>136</v>
      </c>
      <c r="F68" s="114" t="s">
        <v>223</v>
      </c>
      <c r="G68" s="114" t="s">
        <v>347</v>
      </c>
      <c r="H68" s="114" t="s">
        <v>348</v>
      </c>
      <c r="I68" s="24">
        <v>145000</v>
      </c>
      <c r="J68" s="24">
        <v>145000</v>
      </c>
      <c r="K68" s="24">
        <v>145000</v>
      </c>
      <c r="L68" s="126"/>
      <c r="M68" s="127"/>
      <c r="N68" s="127"/>
      <c r="O68" s="127"/>
      <c r="P68" s="127"/>
      <c r="Q68" s="127"/>
      <c r="R68" s="127"/>
      <c r="S68" s="127"/>
      <c r="T68" s="127"/>
      <c r="U68" s="127"/>
      <c r="V68" s="127"/>
      <c r="W68" s="127"/>
    </row>
    <row r="69" customHeight="1" spans="1:23">
      <c r="A69" s="114" t="s">
        <v>345</v>
      </c>
      <c r="B69" s="114" t="s">
        <v>397</v>
      </c>
      <c r="C69" s="23" t="s">
        <v>396</v>
      </c>
      <c r="D69" s="114" t="s">
        <v>72</v>
      </c>
      <c r="E69" s="114" t="s">
        <v>136</v>
      </c>
      <c r="F69" s="114" t="s">
        <v>223</v>
      </c>
      <c r="G69" s="114" t="s">
        <v>300</v>
      </c>
      <c r="H69" s="114" t="s">
        <v>301</v>
      </c>
      <c r="I69" s="24">
        <v>35000</v>
      </c>
      <c r="J69" s="24">
        <v>35000</v>
      </c>
      <c r="K69" s="24">
        <v>35000</v>
      </c>
      <c r="L69" s="126"/>
      <c r="M69" s="127"/>
      <c r="N69" s="127"/>
      <c r="O69" s="127"/>
      <c r="P69" s="127"/>
      <c r="Q69" s="127"/>
      <c r="R69" s="127"/>
      <c r="S69" s="127"/>
      <c r="T69" s="127"/>
      <c r="U69" s="127"/>
      <c r="V69" s="127"/>
      <c r="W69" s="127"/>
    </row>
    <row r="70" customHeight="1" spans="2:23">
      <c r="B70" s="115"/>
      <c r="C70" s="116" t="s">
        <v>398</v>
      </c>
      <c r="D70" s="110"/>
      <c r="E70" s="110"/>
      <c r="F70" s="110"/>
      <c r="G70" s="110"/>
      <c r="H70" s="110"/>
      <c r="I70" s="24">
        <v>243200</v>
      </c>
      <c r="J70" s="24">
        <v>243200</v>
      </c>
      <c r="K70" s="24">
        <v>243200</v>
      </c>
      <c r="L70" s="126"/>
      <c r="M70" s="127"/>
      <c r="N70" s="127"/>
      <c r="O70" s="127"/>
      <c r="P70" s="127"/>
      <c r="Q70" s="127"/>
      <c r="R70" s="127"/>
      <c r="S70" s="127"/>
      <c r="T70" s="127"/>
      <c r="U70" s="127"/>
      <c r="V70" s="127"/>
      <c r="W70" s="127"/>
    </row>
    <row r="71" customHeight="1" spans="1:23">
      <c r="A71" s="114" t="s">
        <v>345</v>
      </c>
      <c r="B71" s="114" t="s">
        <v>399</v>
      </c>
      <c r="C71" s="23" t="s">
        <v>398</v>
      </c>
      <c r="D71" s="114" t="s">
        <v>72</v>
      </c>
      <c r="E71" s="114" t="s">
        <v>126</v>
      </c>
      <c r="F71" s="114" t="s">
        <v>218</v>
      </c>
      <c r="G71" s="114" t="s">
        <v>292</v>
      </c>
      <c r="H71" s="114" t="s">
        <v>293</v>
      </c>
      <c r="I71" s="24">
        <v>31200</v>
      </c>
      <c r="J71" s="24">
        <v>31200</v>
      </c>
      <c r="K71" s="24">
        <v>31200</v>
      </c>
      <c r="L71" s="126"/>
      <c r="M71" s="127"/>
      <c r="N71" s="127"/>
      <c r="O71" s="127"/>
      <c r="P71" s="127"/>
      <c r="Q71" s="127"/>
      <c r="R71" s="127"/>
      <c r="S71" s="127"/>
      <c r="T71" s="127"/>
      <c r="U71" s="127"/>
      <c r="V71" s="127"/>
      <c r="W71" s="127"/>
    </row>
    <row r="72" customHeight="1" spans="1:23">
      <c r="A72" s="114" t="s">
        <v>345</v>
      </c>
      <c r="B72" s="114" t="s">
        <v>399</v>
      </c>
      <c r="C72" s="23" t="s">
        <v>398</v>
      </c>
      <c r="D72" s="114" t="s">
        <v>72</v>
      </c>
      <c r="E72" s="114" t="s">
        <v>126</v>
      </c>
      <c r="F72" s="114" t="s">
        <v>218</v>
      </c>
      <c r="G72" s="114" t="s">
        <v>300</v>
      </c>
      <c r="H72" s="114" t="s">
        <v>301</v>
      </c>
      <c r="I72" s="24">
        <v>100000</v>
      </c>
      <c r="J72" s="24">
        <v>100000</v>
      </c>
      <c r="K72" s="24">
        <v>100000</v>
      </c>
      <c r="L72" s="126"/>
      <c r="M72" s="127"/>
      <c r="N72" s="127"/>
      <c r="O72" s="127"/>
      <c r="P72" s="127"/>
      <c r="Q72" s="127"/>
      <c r="R72" s="127"/>
      <c r="S72" s="127"/>
      <c r="T72" s="127"/>
      <c r="U72" s="127"/>
      <c r="V72" s="127"/>
      <c r="W72" s="127"/>
    </row>
    <row r="73" customHeight="1" spans="1:23">
      <c r="A73" s="114" t="s">
        <v>345</v>
      </c>
      <c r="B73" s="114" t="s">
        <v>399</v>
      </c>
      <c r="C73" s="23" t="s">
        <v>398</v>
      </c>
      <c r="D73" s="114" t="s">
        <v>72</v>
      </c>
      <c r="E73" s="114" t="s">
        <v>126</v>
      </c>
      <c r="F73" s="114" t="s">
        <v>218</v>
      </c>
      <c r="G73" s="114" t="s">
        <v>349</v>
      </c>
      <c r="H73" s="114" t="s">
        <v>350</v>
      </c>
      <c r="I73" s="24">
        <v>112000</v>
      </c>
      <c r="J73" s="24">
        <v>112000</v>
      </c>
      <c r="K73" s="24">
        <v>112000</v>
      </c>
      <c r="L73" s="126"/>
      <c r="M73" s="127"/>
      <c r="N73" s="127"/>
      <c r="O73" s="127"/>
      <c r="P73" s="127"/>
      <c r="Q73" s="127"/>
      <c r="R73" s="127"/>
      <c r="S73" s="127"/>
      <c r="T73" s="127"/>
      <c r="U73" s="127"/>
      <c r="V73" s="127"/>
      <c r="W73" s="127"/>
    </row>
    <row r="74" customHeight="1" spans="2:23">
      <c r="B74" s="115"/>
      <c r="C74" s="116" t="s">
        <v>400</v>
      </c>
      <c r="D74" s="110"/>
      <c r="E74" s="110"/>
      <c r="F74" s="110"/>
      <c r="G74" s="110"/>
      <c r="H74" s="110"/>
      <c r="I74" s="24">
        <v>1200000</v>
      </c>
      <c r="J74" s="24">
        <v>1200000</v>
      </c>
      <c r="K74" s="24">
        <v>1200000</v>
      </c>
      <c r="L74" s="126"/>
      <c r="M74" s="127"/>
      <c r="N74" s="127"/>
      <c r="O74" s="127"/>
      <c r="P74" s="127"/>
      <c r="Q74" s="127"/>
      <c r="R74" s="127"/>
      <c r="S74" s="127"/>
      <c r="T74" s="127"/>
      <c r="U74" s="127"/>
      <c r="V74" s="127"/>
      <c r="W74" s="127"/>
    </row>
    <row r="75" customHeight="1" spans="1:23">
      <c r="A75" s="114" t="s">
        <v>354</v>
      </c>
      <c r="B75" s="114" t="s">
        <v>401</v>
      </c>
      <c r="C75" s="23" t="s">
        <v>400</v>
      </c>
      <c r="D75" s="114" t="s">
        <v>72</v>
      </c>
      <c r="E75" s="114" t="s">
        <v>146</v>
      </c>
      <c r="F75" s="114" t="s">
        <v>228</v>
      </c>
      <c r="G75" s="114" t="s">
        <v>349</v>
      </c>
      <c r="H75" s="114" t="s">
        <v>350</v>
      </c>
      <c r="I75" s="24">
        <v>1200000</v>
      </c>
      <c r="J75" s="24">
        <v>1200000</v>
      </c>
      <c r="K75" s="24">
        <v>1200000</v>
      </c>
      <c r="L75" s="126"/>
      <c r="M75" s="127"/>
      <c r="N75" s="127"/>
      <c r="O75" s="127"/>
      <c r="P75" s="127"/>
      <c r="Q75" s="127"/>
      <c r="R75" s="127"/>
      <c r="S75" s="127"/>
      <c r="T75" s="127"/>
      <c r="U75" s="127"/>
      <c r="V75" s="127"/>
      <c r="W75" s="127"/>
    </row>
    <row r="76" customHeight="1" spans="2:23">
      <c r="B76" s="115"/>
      <c r="C76" s="116" t="s">
        <v>402</v>
      </c>
      <c r="D76" s="110"/>
      <c r="E76" s="110"/>
      <c r="F76" s="110"/>
      <c r="G76" s="110"/>
      <c r="H76" s="110"/>
      <c r="I76" s="24">
        <v>2200000</v>
      </c>
      <c r="J76" s="24">
        <v>2200000</v>
      </c>
      <c r="K76" s="24">
        <v>2200000</v>
      </c>
      <c r="L76" s="126"/>
      <c r="M76" s="127"/>
      <c r="N76" s="127"/>
      <c r="O76" s="127"/>
      <c r="P76" s="127"/>
      <c r="Q76" s="127"/>
      <c r="R76" s="127"/>
      <c r="S76" s="127"/>
      <c r="T76" s="127"/>
      <c r="U76" s="127"/>
      <c r="V76" s="127"/>
      <c r="W76" s="127"/>
    </row>
    <row r="77" customHeight="1" spans="1:23">
      <c r="A77" s="114" t="s">
        <v>345</v>
      </c>
      <c r="B77" s="114" t="s">
        <v>403</v>
      </c>
      <c r="C77" s="23" t="s">
        <v>402</v>
      </c>
      <c r="D77" s="114" t="s">
        <v>72</v>
      </c>
      <c r="E77" s="114" t="s">
        <v>126</v>
      </c>
      <c r="F77" s="114" t="s">
        <v>218</v>
      </c>
      <c r="G77" s="114" t="s">
        <v>292</v>
      </c>
      <c r="H77" s="114" t="s">
        <v>293</v>
      </c>
      <c r="I77" s="24">
        <v>26000</v>
      </c>
      <c r="J77" s="24">
        <v>26000</v>
      </c>
      <c r="K77" s="24">
        <v>26000</v>
      </c>
      <c r="L77" s="126"/>
      <c r="M77" s="127"/>
      <c r="N77" s="127"/>
      <c r="O77" s="127"/>
      <c r="P77" s="127"/>
      <c r="Q77" s="127"/>
      <c r="R77" s="127"/>
      <c r="S77" s="127"/>
      <c r="T77" s="127"/>
      <c r="U77" s="127"/>
      <c r="V77" s="127"/>
      <c r="W77" s="127"/>
    </row>
    <row r="78" customHeight="1" spans="1:23">
      <c r="A78" s="114" t="s">
        <v>345</v>
      </c>
      <c r="B78" s="114" t="s">
        <v>403</v>
      </c>
      <c r="C78" s="23" t="s">
        <v>402</v>
      </c>
      <c r="D78" s="114" t="s">
        <v>72</v>
      </c>
      <c r="E78" s="114" t="s">
        <v>126</v>
      </c>
      <c r="F78" s="114" t="s">
        <v>218</v>
      </c>
      <c r="G78" s="114" t="s">
        <v>347</v>
      </c>
      <c r="H78" s="114" t="s">
        <v>348</v>
      </c>
      <c r="I78" s="24">
        <v>2160000</v>
      </c>
      <c r="J78" s="24">
        <v>2160000</v>
      </c>
      <c r="K78" s="24">
        <v>2160000</v>
      </c>
      <c r="L78" s="126"/>
      <c r="M78" s="127"/>
      <c r="N78" s="127"/>
      <c r="O78" s="127"/>
      <c r="P78" s="127"/>
      <c r="Q78" s="127"/>
      <c r="R78" s="127"/>
      <c r="S78" s="127"/>
      <c r="T78" s="127"/>
      <c r="U78" s="127"/>
      <c r="V78" s="127"/>
      <c r="W78" s="127"/>
    </row>
    <row r="79" customHeight="1" spans="1:23">
      <c r="A79" s="114" t="s">
        <v>345</v>
      </c>
      <c r="B79" s="114" t="s">
        <v>403</v>
      </c>
      <c r="C79" s="23" t="s">
        <v>402</v>
      </c>
      <c r="D79" s="114" t="s">
        <v>72</v>
      </c>
      <c r="E79" s="114" t="s">
        <v>126</v>
      </c>
      <c r="F79" s="114" t="s">
        <v>218</v>
      </c>
      <c r="G79" s="114" t="s">
        <v>349</v>
      </c>
      <c r="H79" s="114" t="s">
        <v>350</v>
      </c>
      <c r="I79" s="24">
        <v>14000</v>
      </c>
      <c r="J79" s="24">
        <v>14000</v>
      </c>
      <c r="K79" s="24">
        <v>14000</v>
      </c>
      <c r="L79" s="126"/>
      <c r="M79" s="127"/>
      <c r="N79" s="127"/>
      <c r="O79" s="127"/>
      <c r="P79" s="127"/>
      <c r="Q79" s="127"/>
      <c r="R79" s="127"/>
      <c r="S79" s="127"/>
      <c r="T79" s="127"/>
      <c r="U79" s="127"/>
      <c r="V79" s="127"/>
      <c r="W79" s="127"/>
    </row>
    <row r="80" customHeight="1" spans="2:23">
      <c r="B80" s="115"/>
      <c r="C80" s="116" t="s">
        <v>404</v>
      </c>
      <c r="D80" s="110"/>
      <c r="E80" s="110"/>
      <c r="F80" s="110"/>
      <c r="G80" s="110"/>
      <c r="H80" s="110"/>
      <c r="I80" s="24">
        <v>80000</v>
      </c>
      <c r="J80" s="24">
        <v>80000</v>
      </c>
      <c r="K80" s="24">
        <v>80000</v>
      </c>
      <c r="L80" s="126"/>
      <c r="M80" s="127"/>
      <c r="N80" s="127"/>
      <c r="O80" s="127"/>
      <c r="P80" s="127"/>
      <c r="Q80" s="127"/>
      <c r="R80" s="127"/>
      <c r="S80" s="127"/>
      <c r="T80" s="127"/>
      <c r="U80" s="127"/>
      <c r="V80" s="127"/>
      <c r="W80" s="127"/>
    </row>
    <row r="81" customHeight="1" spans="1:23">
      <c r="A81" s="114" t="s">
        <v>354</v>
      </c>
      <c r="B81" s="114" t="s">
        <v>405</v>
      </c>
      <c r="C81" s="23" t="s">
        <v>404</v>
      </c>
      <c r="D81" s="114" t="s">
        <v>72</v>
      </c>
      <c r="E81" s="114" t="s">
        <v>130</v>
      </c>
      <c r="F81" s="114" t="s">
        <v>220</v>
      </c>
      <c r="G81" s="114" t="s">
        <v>367</v>
      </c>
      <c r="H81" s="114" t="s">
        <v>368</v>
      </c>
      <c r="I81" s="24">
        <v>30000</v>
      </c>
      <c r="J81" s="24">
        <v>30000</v>
      </c>
      <c r="K81" s="24">
        <v>30000</v>
      </c>
      <c r="L81" s="126"/>
      <c r="M81" s="127"/>
      <c r="N81" s="127"/>
      <c r="O81" s="127"/>
      <c r="P81" s="127"/>
      <c r="Q81" s="127"/>
      <c r="R81" s="127"/>
      <c r="S81" s="127"/>
      <c r="T81" s="127"/>
      <c r="U81" s="127"/>
      <c r="V81" s="127"/>
      <c r="W81" s="127"/>
    </row>
    <row r="82" customHeight="1" spans="1:23">
      <c r="A82" s="114" t="s">
        <v>354</v>
      </c>
      <c r="B82" s="114" t="s">
        <v>405</v>
      </c>
      <c r="C82" s="23" t="s">
        <v>404</v>
      </c>
      <c r="D82" s="114" t="s">
        <v>72</v>
      </c>
      <c r="E82" s="114" t="s">
        <v>130</v>
      </c>
      <c r="F82" s="114" t="s">
        <v>220</v>
      </c>
      <c r="G82" s="114" t="s">
        <v>292</v>
      </c>
      <c r="H82" s="114" t="s">
        <v>293</v>
      </c>
      <c r="I82" s="24">
        <v>20000</v>
      </c>
      <c r="J82" s="24">
        <v>20000</v>
      </c>
      <c r="K82" s="24">
        <v>20000</v>
      </c>
      <c r="L82" s="126"/>
      <c r="M82" s="127"/>
      <c r="N82" s="127"/>
      <c r="O82" s="127"/>
      <c r="P82" s="127"/>
      <c r="Q82" s="127"/>
      <c r="R82" s="127"/>
      <c r="S82" s="127"/>
      <c r="T82" s="127"/>
      <c r="U82" s="127"/>
      <c r="V82" s="127"/>
      <c r="W82" s="127"/>
    </row>
    <row r="83" customHeight="1" spans="1:23">
      <c r="A83" s="114" t="s">
        <v>354</v>
      </c>
      <c r="B83" s="114" t="s">
        <v>405</v>
      </c>
      <c r="C83" s="23" t="s">
        <v>404</v>
      </c>
      <c r="D83" s="114" t="s">
        <v>72</v>
      </c>
      <c r="E83" s="114" t="s">
        <v>130</v>
      </c>
      <c r="F83" s="114" t="s">
        <v>220</v>
      </c>
      <c r="G83" s="114" t="s">
        <v>406</v>
      </c>
      <c r="H83" s="114" t="s">
        <v>407</v>
      </c>
      <c r="I83" s="24">
        <v>20000</v>
      </c>
      <c r="J83" s="24">
        <v>20000</v>
      </c>
      <c r="K83" s="24">
        <v>20000</v>
      </c>
      <c r="L83" s="126"/>
      <c r="M83" s="127"/>
      <c r="N83" s="127"/>
      <c r="O83" s="127"/>
      <c r="P83" s="127"/>
      <c r="Q83" s="127"/>
      <c r="R83" s="127"/>
      <c r="S83" s="127"/>
      <c r="T83" s="127"/>
      <c r="U83" s="127"/>
      <c r="V83" s="127"/>
      <c r="W83" s="127"/>
    </row>
    <row r="84" customHeight="1" spans="1:23">
      <c r="A84" s="114" t="s">
        <v>354</v>
      </c>
      <c r="B84" s="114" t="s">
        <v>405</v>
      </c>
      <c r="C84" s="23" t="s">
        <v>404</v>
      </c>
      <c r="D84" s="114" t="s">
        <v>72</v>
      </c>
      <c r="E84" s="114" t="s">
        <v>130</v>
      </c>
      <c r="F84" s="114" t="s">
        <v>220</v>
      </c>
      <c r="G84" s="114" t="s">
        <v>300</v>
      </c>
      <c r="H84" s="114" t="s">
        <v>301</v>
      </c>
      <c r="I84" s="24">
        <v>10000</v>
      </c>
      <c r="J84" s="24">
        <v>10000</v>
      </c>
      <c r="K84" s="24">
        <v>10000</v>
      </c>
      <c r="L84" s="128"/>
      <c r="M84" s="129"/>
      <c r="N84" s="129"/>
      <c r="O84" s="129"/>
      <c r="P84" s="129"/>
      <c r="Q84" s="129"/>
      <c r="R84" s="129"/>
      <c r="S84" s="129"/>
      <c r="T84" s="129"/>
      <c r="U84" s="129"/>
      <c r="V84" s="129"/>
      <c r="W84" s="129"/>
    </row>
    <row r="85" s="111" customFormat="1" ht="22.5" customHeight="1" spans="1:23">
      <c r="A85" s="121" t="s">
        <v>154</v>
      </c>
      <c r="B85" s="122"/>
      <c r="C85" s="122"/>
      <c r="D85" s="122"/>
      <c r="E85" s="122"/>
      <c r="F85" s="122"/>
      <c r="G85" s="122"/>
      <c r="H85" s="123"/>
      <c r="I85" s="24">
        <v>8875800</v>
      </c>
      <c r="J85" s="24">
        <v>8875800</v>
      </c>
      <c r="K85" s="130">
        <v>8875800</v>
      </c>
      <c r="L85" s="24"/>
      <c r="M85" s="24"/>
      <c r="N85" s="131"/>
      <c r="O85" s="131"/>
      <c r="P85" s="131"/>
      <c r="Q85" s="24"/>
      <c r="R85" s="24"/>
      <c r="S85" s="24"/>
      <c r="T85" s="24"/>
      <c r="U85" s="132"/>
      <c r="V85" s="24"/>
      <c r="W85" s="24"/>
    </row>
  </sheetData>
  <mergeCells count="28">
    <mergeCell ref="A3:W3"/>
    <mergeCell ref="A4:I4"/>
    <mergeCell ref="J5:M5"/>
    <mergeCell ref="N5:P5"/>
    <mergeCell ref="R5:W5"/>
    <mergeCell ref="J6:K6"/>
    <mergeCell ref="A85:H85"/>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00"/>
  <sheetViews>
    <sheetView showZeros="0" tabSelected="1" workbookViewId="0">
      <pane ySplit="1" topLeftCell="A208" activePane="bottomLeft" state="frozen"/>
      <selection/>
      <selection pane="bottomLeft" activeCell="J208" sqref="J208"/>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55" t="s">
        <v>408</v>
      </c>
    </row>
    <row r="3" ht="28.5" customHeight="1" spans="1:10">
      <c r="A3" s="46" t="s">
        <v>409</v>
      </c>
      <c r="B3" s="29"/>
      <c r="C3" s="29"/>
      <c r="D3" s="29"/>
      <c r="E3" s="29"/>
      <c r="F3" s="47"/>
      <c r="G3" s="29"/>
      <c r="H3" s="47"/>
      <c r="I3" s="47"/>
      <c r="J3" s="29"/>
    </row>
    <row r="4" ht="15" customHeight="1" spans="1:1">
      <c r="A4" s="5" t="s">
        <v>2</v>
      </c>
    </row>
    <row r="5" ht="14.25" customHeight="1" spans="1:10">
      <c r="A5" s="48" t="s">
        <v>410</v>
      </c>
      <c r="B5" s="48" t="s">
        <v>411</v>
      </c>
      <c r="C5" s="48" t="s">
        <v>412</v>
      </c>
      <c r="D5" s="48" t="s">
        <v>413</v>
      </c>
      <c r="E5" s="48" t="s">
        <v>414</v>
      </c>
      <c r="F5" s="49" t="s">
        <v>415</v>
      </c>
      <c r="G5" s="48" t="s">
        <v>416</v>
      </c>
      <c r="H5" s="49" t="s">
        <v>417</v>
      </c>
      <c r="I5" s="49" t="s">
        <v>418</v>
      </c>
      <c r="J5" s="48" t="s">
        <v>419</v>
      </c>
    </row>
    <row r="6" ht="14.25" customHeight="1" spans="1:10">
      <c r="A6" s="48">
        <v>1</v>
      </c>
      <c r="B6" s="48">
        <v>2</v>
      </c>
      <c r="C6" s="48">
        <v>3</v>
      </c>
      <c r="D6" s="48">
        <v>4</v>
      </c>
      <c r="E6" s="48">
        <v>5</v>
      </c>
      <c r="F6" s="49">
        <v>6</v>
      </c>
      <c r="G6" s="48">
        <v>7</v>
      </c>
      <c r="H6" s="49">
        <v>8</v>
      </c>
      <c r="I6" s="49">
        <v>9</v>
      </c>
      <c r="J6" s="48">
        <v>10</v>
      </c>
    </row>
    <row r="7" ht="15" customHeight="1" spans="1:10">
      <c r="A7" s="106" t="s">
        <v>72</v>
      </c>
      <c r="B7" s="51"/>
      <c r="C7" s="51"/>
      <c r="D7" s="51"/>
      <c r="E7" s="52"/>
      <c r="F7" s="53"/>
      <c r="G7" s="52"/>
      <c r="H7" s="53"/>
      <c r="I7" s="53"/>
      <c r="J7" s="52"/>
    </row>
    <row r="8" ht="33.75" customHeight="1" spans="1:10">
      <c r="A8" s="106" t="str">
        <f>"   "&amp;"烤烟工作专项经费"</f>
        <v>   烤烟工作专项经费</v>
      </c>
      <c r="B8" s="107" t="s">
        <v>420</v>
      </c>
      <c r="C8" s="108"/>
      <c r="D8" s="108"/>
      <c r="E8" s="108"/>
      <c r="F8" s="109"/>
      <c r="G8" s="108"/>
      <c r="H8" s="109"/>
      <c r="I8" s="109"/>
      <c r="J8" s="108"/>
    </row>
    <row r="9" customHeight="1" spans="1:10">
      <c r="A9" s="106"/>
      <c r="B9" s="107"/>
      <c r="C9" s="108" t="s">
        <v>421</v>
      </c>
      <c r="D9" s="108" t="s">
        <v>422</v>
      </c>
      <c r="E9" s="108" t="s">
        <v>423</v>
      </c>
      <c r="F9" s="109" t="s">
        <v>424</v>
      </c>
      <c r="G9" s="108" t="s">
        <v>425</v>
      </c>
      <c r="H9" s="109" t="s">
        <v>426</v>
      </c>
      <c r="I9" s="109" t="s">
        <v>427</v>
      </c>
      <c r="J9" s="108" t="s">
        <v>428</v>
      </c>
    </row>
    <row r="10" customHeight="1" spans="1:10">
      <c r="A10" s="110"/>
      <c r="B10" s="110"/>
      <c r="C10" s="108" t="s">
        <v>421</v>
      </c>
      <c r="D10" s="108" t="s">
        <v>422</v>
      </c>
      <c r="E10" s="108" t="s">
        <v>429</v>
      </c>
      <c r="F10" s="109" t="s">
        <v>424</v>
      </c>
      <c r="G10" s="108" t="s">
        <v>430</v>
      </c>
      <c r="H10" s="109" t="s">
        <v>431</v>
      </c>
      <c r="I10" s="109" t="s">
        <v>427</v>
      </c>
      <c r="J10" s="108" t="s">
        <v>432</v>
      </c>
    </row>
    <row r="11" customHeight="1" spans="1:10">
      <c r="A11" s="110"/>
      <c r="B11" s="110"/>
      <c r="C11" s="108" t="s">
        <v>421</v>
      </c>
      <c r="D11" s="108" t="s">
        <v>433</v>
      </c>
      <c r="E11" s="108" t="s">
        <v>434</v>
      </c>
      <c r="F11" s="109" t="s">
        <v>435</v>
      </c>
      <c r="G11" s="108" t="s">
        <v>436</v>
      </c>
      <c r="H11" s="109" t="s">
        <v>437</v>
      </c>
      <c r="I11" s="109" t="s">
        <v>427</v>
      </c>
      <c r="J11" s="108" t="s">
        <v>438</v>
      </c>
    </row>
    <row r="12" customHeight="1" spans="1:10">
      <c r="A12" s="110"/>
      <c r="B12" s="110"/>
      <c r="C12" s="108" t="s">
        <v>421</v>
      </c>
      <c r="D12" s="108" t="s">
        <v>439</v>
      </c>
      <c r="E12" s="108" t="s">
        <v>440</v>
      </c>
      <c r="F12" s="109" t="s">
        <v>424</v>
      </c>
      <c r="G12" s="108" t="s">
        <v>441</v>
      </c>
      <c r="H12" s="109" t="s">
        <v>442</v>
      </c>
      <c r="I12" s="109" t="s">
        <v>443</v>
      </c>
      <c r="J12" s="108" t="s">
        <v>444</v>
      </c>
    </row>
    <row r="13" customHeight="1" spans="1:10">
      <c r="A13" s="110"/>
      <c r="B13" s="110"/>
      <c r="C13" s="108" t="s">
        <v>421</v>
      </c>
      <c r="D13" s="108" t="s">
        <v>445</v>
      </c>
      <c r="E13" s="108" t="s">
        <v>446</v>
      </c>
      <c r="F13" s="109" t="s">
        <v>447</v>
      </c>
      <c r="G13" s="108" t="s">
        <v>448</v>
      </c>
      <c r="H13" s="109" t="s">
        <v>449</v>
      </c>
      <c r="I13" s="109" t="s">
        <v>427</v>
      </c>
      <c r="J13" s="108" t="s">
        <v>450</v>
      </c>
    </row>
    <row r="14" customHeight="1" spans="1:10">
      <c r="A14" s="110"/>
      <c r="B14" s="110"/>
      <c r="C14" s="108" t="s">
        <v>451</v>
      </c>
      <c r="D14" s="108" t="s">
        <v>452</v>
      </c>
      <c r="E14" s="108" t="s">
        <v>453</v>
      </c>
      <c r="F14" s="109" t="s">
        <v>435</v>
      </c>
      <c r="G14" s="108" t="s">
        <v>454</v>
      </c>
      <c r="H14" s="109" t="s">
        <v>455</v>
      </c>
      <c r="I14" s="109" t="s">
        <v>427</v>
      </c>
      <c r="J14" s="108" t="s">
        <v>456</v>
      </c>
    </row>
    <row r="15" customHeight="1" spans="1:10">
      <c r="A15" s="110"/>
      <c r="B15" s="110"/>
      <c r="C15" s="108" t="s">
        <v>451</v>
      </c>
      <c r="D15" s="108" t="s">
        <v>457</v>
      </c>
      <c r="E15" s="108" t="s">
        <v>458</v>
      </c>
      <c r="F15" s="109" t="s">
        <v>424</v>
      </c>
      <c r="G15" s="108" t="s">
        <v>459</v>
      </c>
      <c r="H15" s="109" t="s">
        <v>460</v>
      </c>
      <c r="I15" s="109" t="s">
        <v>427</v>
      </c>
      <c r="J15" s="108" t="s">
        <v>461</v>
      </c>
    </row>
    <row r="16" customHeight="1" spans="1:10">
      <c r="A16" s="110"/>
      <c r="B16" s="110"/>
      <c r="C16" s="108" t="s">
        <v>462</v>
      </c>
      <c r="D16" s="108" t="s">
        <v>463</v>
      </c>
      <c r="E16" s="108" t="s">
        <v>464</v>
      </c>
      <c r="F16" s="109" t="s">
        <v>435</v>
      </c>
      <c r="G16" s="108" t="s">
        <v>465</v>
      </c>
      <c r="H16" s="109" t="s">
        <v>437</v>
      </c>
      <c r="I16" s="109" t="s">
        <v>427</v>
      </c>
      <c r="J16" s="108" t="s">
        <v>466</v>
      </c>
    </row>
    <row r="17" customHeight="1" spans="1:10">
      <c r="A17" s="106" t="str">
        <f>"   "&amp;"农机项目工作专项经费"</f>
        <v>   农机项目工作专项经费</v>
      </c>
      <c r="B17" s="107" t="s">
        <v>467</v>
      </c>
      <c r="C17" s="110"/>
      <c r="D17" s="110"/>
      <c r="E17" s="110"/>
      <c r="F17" s="110"/>
      <c r="G17" s="110"/>
      <c r="H17" s="110"/>
      <c r="I17" s="110"/>
      <c r="J17" s="110"/>
    </row>
    <row r="18" customHeight="1" spans="1:10">
      <c r="A18" s="110"/>
      <c r="B18" s="110"/>
      <c r="C18" s="108" t="s">
        <v>421</v>
      </c>
      <c r="D18" s="108" t="s">
        <v>422</v>
      </c>
      <c r="E18" s="108" t="s">
        <v>468</v>
      </c>
      <c r="F18" s="109" t="s">
        <v>424</v>
      </c>
      <c r="G18" s="108" t="s">
        <v>198</v>
      </c>
      <c r="H18" s="109" t="s">
        <v>469</v>
      </c>
      <c r="I18" s="109" t="s">
        <v>427</v>
      </c>
      <c r="J18" s="108" t="s">
        <v>470</v>
      </c>
    </row>
    <row r="19" customHeight="1" spans="1:10">
      <c r="A19" s="110"/>
      <c r="B19" s="110"/>
      <c r="C19" s="108" t="s">
        <v>421</v>
      </c>
      <c r="D19" s="108" t="s">
        <v>422</v>
      </c>
      <c r="E19" s="108" t="s">
        <v>471</v>
      </c>
      <c r="F19" s="109" t="s">
        <v>424</v>
      </c>
      <c r="G19" s="108" t="s">
        <v>472</v>
      </c>
      <c r="H19" s="109" t="s">
        <v>473</v>
      </c>
      <c r="I19" s="109" t="s">
        <v>427</v>
      </c>
      <c r="J19" s="108" t="s">
        <v>474</v>
      </c>
    </row>
    <row r="20" customHeight="1" spans="1:10">
      <c r="A20" s="110"/>
      <c r="B20" s="110"/>
      <c r="C20" s="108" t="s">
        <v>421</v>
      </c>
      <c r="D20" s="108" t="s">
        <v>422</v>
      </c>
      <c r="E20" s="108" t="s">
        <v>475</v>
      </c>
      <c r="F20" s="109" t="s">
        <v>424</v>
      </c>
      <c r="G20" s="108" t="s">
        <v>476</v>
      </c>
      <c r="H20" s="109" t="s">
        <v>477</v>
      </c>
      <c r="I20" s="109" t="s">
        <v>427</v>
      </c>
      <c r="J20" s="108" t="s">
        <v>478</v>
      </c>
    </row>
    <row r="21" customHeight="1" spans="1:10">
      <c r="A21" s="110"/>
      <c r="B21" s="110"/>
      <c r="C21" s="108" t="s">
        <v>421</v>
      </c>
      <c r="D21" s="108" t="s">
        <v>422</v>
      </c>
      <c r="E21" s="108" t="s">
        <v>479</v>
      </c>
      <c r="F21" s="109" t="s">
        <v>435</v>
      </c>
      <c r="G21" s="108" t="s">
        <v>472</v>
      </c>
      <c r="H21" s="109" t="s">
        <v>480</v>
      </c>
      <c r="I21" s="109" t="s">
        <v>427</v>
      </c>
      <c r="J21" s="108" t="s">
        <v>481</v>
      </c>
    </row>
    <row r="22" customHeight="1" spans="1:10">
      <c r="A22" s="110"/>
      <c r="B22" s="110"/>
      <c r="C22" s="108" t="s">
        <v>421</v>
      </c>
      <c r="D22" s="108" t="s">
        <v>422</v>
      </c>
      <c r="E22" s="108" t="s">
        <v>482</v>
      </c>
      <c r="F22" s="109" t="s">
        <v>424</v>
      </c>
      <c r="G22" s="108" t="s">
        <v>483</v>
      </c>
      <c r="H22" s="109" t="s">
        <v>469</v>
      </c>
      <c r="I22" s="109" t="s">
        <v>427</v>
      </c>
      <c r="J22" s="108" t="s">
        <v>484</v>
      </c>
    </row>
    <row r="23" customHeight="1" spans="1:10">
      <c r="A23" s="110"/>
      <c r="B23" s="110"/>
      <c r="C23" s="108" t="s">
        <v>421</v>
      </c>
      <c r="D23" s="108" t="s">
        <v>422</v>
      </c>
      <c r="E23" s="108" t="s">
        <v>485</v>
      </c>
      <c r="F23" s="109" t="s">
        <v>435</v>
      </c>
      <c r="G23" s="108" t="s">
        <v>202</v>
      </c>
      <c r="H23" s="109" t="s">
        <v>486</v>
      </c>
      <c r="I23" s="109" t="s">
        <v>427</v>
      </c>
      <c r="J23" s="108" t="s">
        <v>487</v>
      </c>
    </row>
    <row r="24" customHeight="1" spans="1:10">
      <c r="A24" s="110"/>
      <c r="B24" s="110"/>
      <c r="C24" s="108" t="s">
        <v>421</v>
      </c>
      <c r="D24" s="108" t="s">
        <v>422</v>
      </c>
      <c r="E24" s="108" t="s">
        <v>488</v>
      </c>
      <c r="F24" s="109" t="s">
        <v>435</v>
      </c>
      <c r="G24" s="108" t="s">
        <v>200</v>
      </c>
      <c r="H24" s="109" t="s">
        <v>486</v>
      </c>
      <c r="I24" s="109" t="s">
        <v>427</v>
      </c>
      <c r="J24" s="108" t="s">
        <v>489</v>
      </c>
    </row>
    <row r="25" customHeight="1" spans="1:10">
      <c r="A25" s="110"/>
      <c r="B25" s="110"/>
      <c r="C25" s="108" t="s">
        <v>421</v>
      </c>
      <c r="D25" s="108" t="s">
        <v>422</v>
      </c>
      <c r="E25" s="108" t="s">
        <v>490</v>
      </c>
      <c r="F25" s="109" t="s">
        <v>435</v>
      </c>
      <c r="G25" s="108" t="s">
        <v>491</v>
      </c>
      <c r="H25" s="109" t="s">
        <v>492</v>
      </c>
      <c r="I25" s="109" t="s">
        <v>427</v>
      </c>
      <c r="J25" s="108" t="s">
        <v>493</v>
      </c>
    </row>
    <row r="26" customHeight="1" spans="1:10">
      <c r="A26" s="110"/>
      <c r="B26" s="110"/>
      <c r="C26" s="108" t="s">
        <v>421</v>
      </c>
      <c r="D26" s="108" t="s">
        <v>422</v>
      </c>
      <c r="E26" s="108" t="s">
        <v>494</v>
      </c>
      <c r="F26" s="109" t="s">
        <v>424</v>
      </c>
      <c r="G26" s="108" t="s">
        <v>491</v>
      </c>
      <c r="H26" s="109" t="s">
        <v>492</v>
      </c>
      <c r="I26" s="109" t="s">
        <v>427</v>
      </c>
      <c r="J26" s="108" t="s">
        <v>495</v>
      </c>
    </row>
    <row r="27" customHeight="1" spans="1:10">
      <c r="A27" s="110"/>
      <c r="B27" s="110"/>
      <c r="C27" s="108" t="s">
        <v>421</v>
      </c>
      <c r="D27" s="108" t="s">
        <v>422</v>
      </c>
      <c r="E27" s="108" t="s">
        <v>496</v>
      </c>
      <c r="F27" s="109" t="s">
        <v>435</v>
      </c>
      <c r="G27" s="108" t="s">
        <v>199</v>
      </c>
      <c r="H27" s="109" t="s">
        <v>497</v>
      </c>
      <c r="I27" s="109" t="s">
        <v>427</v>
      </c>
      <c r="J27" s="108" t="s">
        <v>498</v>
      </c>
    </row>
    <row r="28" customHeight="1" spans="1:10">
      <c r="A28" s="110"/>
      <c r="B28" s="110"/>
      <c r="C28" s="108" t="s">
        <v>421</v>
      </c>
      <c r="D28" s="108" t="s">
        <v>433</v>
      </c>
      <c r="E28" s="108" t="s">
        <v>499</v>
      </c>
      <c r="F28" s="109" t="s">
        <v>424</v>
      </c>
      <c r="G28" s="108" t="s">
        <v>500</v>
      </c>
      <c r="H28" s="109" t="s">
        <v>437</v>
      </c>
      <c r="I28" s="109" t="s">
        <v>427</v>
      </c>
      <c r="J28" s="108" t="s">
        <v>501</v>
      </c>
    </row>
    <row r="29" customHeight="1" spans="1:10">
      <c r="A29" s="110"/>
      <c r="B29" s="110"/>
      <c r="C29" s="108" t="s">
        <v>421</v>
      </c>
      <c r="D29" s="108" t="s">
        <v>433</v>
      </c>
      <c r="E29" s="108" t="s">
        <v>502</v>
      </c>
      <c r="F29" s="109" t="s">
        <v>435</v>
      </c>
      <c r="G29" s="108" t="s">
        <v>503</v>
      </c>
      <c r="H29" s="109" t="s">
        <v>437</v>
      </c>
      <c r="I29" s="109" t="s">
        <v>427</v>
      </c>
      <c r="J29" s="108" t="s">
        <v>504</v>
      </c>
    </row>
    <row r="30" customHeight="1" spans="1:10">
      <c r="A30" s="110"/>
      <c r="B30" s="110"/>
      <c r="C30" s="108" t="s">
        <v>421</v>
      </c>
      <c r="D30" s="108" t="s">
        <v>433</v>
      </c>
      <c r="E30" s="108" t="s">
        <v>505</v>
      </c>
      <c r="F30" s="109" t="s">
        <v>424</v>
      </c>
      <c r="G30" s="108" t="s">
        <v>500</v>
      </c>
      <c r="H30" s="109" t="s">
        <v>437</v>
      </c>
      <c r="I30" s="109" t="s">
        <v>427</v>
      </c>
      <c r="J30" s="108" t="s">
        <v>506</v>
      </c>
    </row>
    <row r="31" customHeight="1" spans="1:10">
      <c r="A31" s="110"/>
      <c r="B31" s="110"/>
      <c r="C31" s="108" t="s">
        <v>421</v>
      </c>
      <c r="D31" s="108" t="s">
        <v>433</v>
      </c>
      <c r="E31" s="108" t="s">
        <v>507</v>
      </c>
      <c r="F31" s="109" t="s">
        <v>424</v>
      </c>
      <c r="G31" s="108" t="s">
        <v>508</v>
      </c>
      <c r="H31" s="109" t="s">
        <v>437</v>
      </c>
      <c r="I31" s="109" t="s">
        <v>427</v>
      </c>
      <c r="J31" s="108" t="s">
        <v>509</v>
      </c>
    </row>
    <row r="32" customHeight="1" spans="1:10">
      <c r="A32" s="110"/>
      <c r="B32" s="110"/>
      <c r="C32" s="108" t="s">
        <v>421</v>
      </c>
      <c r="D32" s="108" t="s">
        <v>433</v>
      </c>
      <c r="E32" s="108" t="s">
        <v>510</v>
      </c>
      <c r="F32" s="109" t="s">
        <v>424</v>
      </c>
      <c r="G32" s="108" t="s">
        <v>500</v>
      </c>
      <c r="H32" s="109" t="s">
        <v>437</v>
      </c>
      <c r="I32" s="109" t="s">
        <v>427</v>
      </c>
      <c r="J32" s="108" t="s">
        <v>511</v>
      </c>
    </row>
    <row r="33" customHeight="1" spans="1:10">
      <c r="A33" s="110"/>
      <c r="B33" s="110"/>
      <c r="C33" s="108" t="s">
        <v>421</v>
      </c>
      <c r="D33" s="108" t="s">
        <v>433</v>
      </c>
      <c r="E33" s="108" t="s">
        <v>512</v>
      </c>
      <c r="F33" s="109" t="s">
        <v>424</v>
      </c>
      <c r="G33" s="108" t="s">
        <v>513</v>
      </c>
      <c r="H33" s="109" t="s">
        <v>437</v>
      </c>
      <c r="I33" s="109" t="s">
        <v>427</v>
      </c>
      <c r="J33" s="108" t="s">
        <v>514</v>
      </c>
    </row>
    <row r="34" customHeight="1" spans="1:10">
      <c r="A34" s="110"/>
      <c r="B34" s="110"/>
      <c r="C34" s="108" t="s">
        <v>421</v>
      </c>
      <c r="D34" s="108" t="s">
        <v>433</v>
      </c>
      <c r="E34" s="108" t="s">
        <v>515</v>
      </c>
      <c r="F34" s="109" t="s">
        <v>424</v>
      </c>
      <c r="G34" s="108" t="s">
        <v>513</v>
      </c>
      <c r="H34" s="109" t="s">
        <v>437</v>
      </c>
      <c r="I34" s="109" t="s">
        <v>427</v>
      </c>
      <c r="J34" s="108" t="s">
        <v>516</v>
      </c>
    </row>
    <row r="35" customHeight="1" spans="1:10">
      <c r="A35" s="110"/>
      <c r="B35" s="110"/>
      <c r="C35" s="108" t="s">
        <v>421</v>
      </c>
      <c r="D35" s="108" t="s">
        <v>433</v>
      </c>
      <c r="E35" s="108" t="s">
        <v>517</v>
      </c>
      <c r="F35" s="109" t="s">
        <v>424</v>
      </c>
      <c r="G35" s="108" t="s">
        <v>513</v>
      </c>
      <c r="H35" s="109" t="s">
        <v>437</v>
      </c>
      <c r="I35" s="109" t="s">
        <v>427</v>
      </c>
      <c r="J35" s="108" t="s">
        <v>518</v>
      </c>
    </row>
    <row r="36" customHeight="1" spans="1:10">
      <c r="A36" s="110"/>
      <c r="B36" s="110"/>
      <c r="C36" s="108" t="s">
        <v>421</v>
      </c>
      <c r="D36" s="108" t="s">
        <v>433</v>
      </c>
      <c r="E36" s="108" t="s">
        <v>519</v>
      </c>
      <c r="F36" s="109" t="s">
        <v>424</v>
      </c>
      <c r="G36" s="108" t="s">
        <v>513</v>
      </c>
      <c r="H36" s="109" t="s">
        <v>437</v>
      </c>
      <c r="I36" s="109" t="s">
        <v>427</v>
      </c>
      <c r="J36" s="108" t="s">
        <v>520</v>
      </c>
    </row>
    <row r="37" customHeight="1" spans="1:10">
      <c r="A37" s="110"/>
      <c r="B37" s="110"/>
      <c r="C37" s="108" t="s">
        <v>421</v>
      </c>
      <c r="D37" s="108" t="s">
        <v>433</v>
      </c>
      <c r="E37" s="108" t="s">
        <v>496</v>
      </c>
      <c r="F37" s="109" t="s">
        <v>424</v>
      </c>
      <c r="G37" s="108" t="s">
        <v>500</v>
      </c>
      <c r="H37" s="109" t="s">
        <v>437</v>
      </c>
      <c r="I37" s="109" t="s">
        <v>427</v>
      </c>
      <c r="J37" s="108" t="s">
        <v>521</v>
      </c>
    </row>
    <row r="38" customHeight="1" spans="1:10">
      <c r="A38" s="110"/>
      <c r="B38" s="110"/>
      <c r="C38" s="108" t="s">
        <v>421</v>
      </c>
      <c r="D38" s="108" t="s">
        <v>439</v>
      </c>
      <c r="E38" s="108" t="s">
        <v>522</v>
      </c>
      <c r="F38" s="109" t="s">
        <v>424</v>
      </c>
      <c r="G38" s="108" t="s">
        <v>523</v>
      </c>
      <c r="H38" s="109" t="s">
        <v>524</v>
      </c>
      <c r="I38" s="109" t="s">
        <v>443</v>
      </c>
      <c r="J38" s="108" t="s">
        <v>525</v>
      </c>
    </row>
    <row r="39" customHeight="1" spans="1:10">
      <c r="A39" s="110"/>
      <c r="B39" s="110"/>
      <c r="C39" s="108" t="s">
        <v>421</v>
      </c>
      <c r="D39" s="108" t="s">
        <v>439</v>
      </c>
      <c r="E39" s="108" t="s">
        <v>526</v>
      </c>
      <c r="F39" s="109" t="s">
        <v>424</v>
      </c>
      <c r="G39" s="108" t="s">
        <v>523</v>
      </c>
      <c r="H39" s="109" t="s">
        <v>524</v>
      </c>
      <c r="I39" s="109" t="s">
        <v>443</v>
      </c>
      <c r="J39" s="108" t="s">
        <v>527</v>
      </c>
    </row>
    <row r="40" customHeight="1" spans="1:10">
      <c r="A40" s="110"/>
      <c r="B40" s="110"/>
      <c r="C40" s="108" t="s">
        <v>421</v>
      </c>
      <c r="D40" s="108" t="s">
        <v>439</v>
      </c>
      <c r="E40" s="108" t="s">
        <v>528</v>
      </c>
      <c r="F40" s="109" t="s">
        <v>424</v>
      </c>
      <c r="G40" s="108" t="s">
        <v>523</v>
      </c>
      <c r="H40" s="109" t="s">
        <v>524</v>
      </c>
      <c r="I40" s="109" t="s">
        <v>443</v>
      </c>
      <c r="J40" s="108" t="s">
        <v>529</v>
      </c>
    </row>
    <row r="41" customHeight="1" spans="1:10">
      <c r="A41" s="110"/>
      <c r="B41" s="110"/>
      <c r="C41" s="108" t="s">
        <v>421</v>
      </c>
      <c r="D41" s="108" t="s">
        <v>439</v>
      </c>
      <c r="E41" s="108" t="s">
        <v>530</v>
      </c>
      <c r="F41" s="109" t="s">
        <v>424</v>
      </c>
      <c r="G41" s="108" t="s">
        <v>523</v>
      </c>
      <c r="H41" s="109" t="s">
        <v>524</v>
      </c>
      <c r="I41" s="109" t="s">
        <v>443</v>
      </c>
      <c r="J41" s="108" t="s">
        <v>531</v>
      </c>
    </row>
    <row r="42" customHeight="1" spans="1:10">
      <c r="A42" s="110"/>
      <c r="B42" s="110"/>
      <c r="C42" s="108" t="s">
        <v>421</v>
      </c>
      <c r="D42" s="108" t="s">
        <v>439</v>
      </c>
      <c r="E42" s="108" t="s">
        <v>532</v>
      </c>
      <c r="F42" s="109" t="s">
        <v>424</v>
      </c>
      <c r="G42" s="108" t="s">
        <v>513</v>
      </c>
      <c r="H42" s="109" t="s">
        <v>437</v>
      </c>
      <c r="I42" s="109" t="s">
        <v>427</v>
      </c>
      <c r="J42" s="108" t="s">
        <v>533</v>
      </c>
    </row>
    <row r="43" customHeight="1" spans="1:10">
      <c r="A43" s="110"/>
      <c r="B43" s="110"/>
      <c r="C43" s="108" t="s">
        <v>421</v>
      </c>
      <c r="D43" s="108" t="s">
        <v>439</v>
      </c>
      <c r="E43" s="108" t="s">
        <v>534</v>
      </c>
      <c r="F43" s="109" t="s">
        <v>424</v>
      </c>
      <c r="G43" s="108" t="s">
        <v>513</v>
      </c>
      <c r="H43" s="109" t="s">
        <v>437</v>
      </c>
      <c r="I43" s="109" t="s">
        <v>427</v>
      </c>
      <c r="J43" s="108" t="s">
        <v>535</v>
      </c>
    </row>
    <row r="44" customHeight="1" spans="1:10">
      <c r="A44" s="110"/>
      <c r="B44" s="110"/>
      <c r="C44" s="108" t="s">
        <v>421</v>
      </c>
      <c r="D44" s="108" t="s">
        <v>439</v>
      </c>
      <c r="E44" s="108" t="s">
        <v>536</v>
      </c>
      <c r="F44" s="109" t="s">
        <v>424</v>
      </c>
      <c r="G44" s="108" t="s">
        <v>513</v>
      </c>
      <c r="H44" s="109" t="s">
        <v>437</v>
      </c>
      <c r="I44" s="109" t="s">
        <v>427</v>
      </c>
      <c r="J44" s="108" t="s">
        <v>537</v>
      </c>
    </row>
    <row r="45" customHeight="1" spans="1:10">
      <c r="A45" s="110"/>
      <c r="B45" s="110"/>
      <c r="C45" s="108" t="s">
        <v>421</v>
      </c>
      <c r="D45" s="108" t="s">
        <v>445</v>
      </c>
      <c r="E45" s="108" t="s">
        <v>446</v>
      </c>
      <c r="F45" s="109" t="s">
        <v>447</v>
      </c>
      <c r="G45" s="108" t="s">
        <v>538</v>
      </c>
      <c r="H45" s="109" t="s">
        <v>455</v>
      </c>
      <c r="I45" s="109" t="s">
        <v>427</v>
      </c>
      <c r="J45" s="108" t="s">
        <v>539</v>
      </c>
    </row>
    <row r="46" customHeight="1" spans="1:10">
      <c r="A46" s="110"/>
      <c r="B46" s="110"/>
      <c r="C46" s="108" t="s">
        <v>451</v>
      </c>
      <c r="D46" s="108" t="s">
        <v>452</v>
      </c>
      <c r="E46" s="108" t="s">
        <v>540</v>
      </c>
      <c r="F46" s="109" t="s">
        <v>424</v>
      </c>
      <c r="G46" s="108" t="s">
        <v>541</v>
      </c>
      <c r="H46" s="109" t="s">
        <v>437</v>
      </c>
      <c r="I46" s="109" t="s">
        <v>427</v>
      </c>
      <c r="J46" s="108" t="s">
        <v>542</v>
      </c>
    </row>
    <row r="47" customHeight="1" spans="1:10">
      <c r="A47" s="110"/>
      <c r="B47" s="110"/>
      <c r="C47" s="108" t="s">
        <v>451</v>
      </c>
      <c r="D47" s="108" t="s">
        <v>452</v>
      </c>
      <c r="E47" s="108" t="s">
        <v>543</v>
      </c>
      <c r="F47" s="109" t="s">
        <v>424</v>
      </c>
      <c r="G47" s="108" t="s">
        <v>541</v>
      </c>
      <c r="H47" s="109" t="s">
        <v>437</v>
      </c>
      <c r="I47" s="109" t="s">
        <v>427</v>
      </c>
      <c r="J47" s="108" t="s">
        <v>544</v>
      </c>
    </row>
    <row r="48" customHeight="1" spans="1:10">
      <c r="A48" s="110"/>
      <c r="B48" s="110"/>
      <c r="C48" s="108" t="s">
        <v>451</v>
      </c>
      <c r="D48" s="108" t="s">
        <v>545</v>
      </c>
      <c r="E48" s="108" t="s">
        <v>546</v>
      </c>
      <c r="F48" s="109" t="s">
        <v>424</v>
      </c>
      <c r="G48" s="108" t="s">
        <v>201</v>
      </c>
      <c r="H48" s="109" t="s">
        <v>547</v>
      </c>
      <c r="I48" s="109" t="s">
        <v>427</v>
      </c>
      <c r="J48" s="108" t="s">
        <v>548</v>
      </c>
    </row>
    <row r="49" customHeight="1" spans="1:10">
      <c r="A49" s="110"/>
      <c r="B49" s="110"/>
      <c r="C49" s="108" t="s">
        <v>451</v>
      </c>
      <c r="D49" s="108" t="s">
        <v>545</v>
      </c>
      <c r="E49" s="108" t="s">
        <v>549</v>
      </c>
      <c r="F49" s="109" t="s">
        <v>424</v>
      </c>
      <c r="G49" s="108" t="s">
        <v>513</v>
      </c>
      <c r="H49" s="109" t="s">
        <v>437</v>
      </c>
      <c r="I49" s="109" t="s">
        <v>427</v>
      </c>
      <c r="J49" s="108" t="s">
        <v>548</v>
      </c>
    </row>
    <row r="50" customHeight="1" spans="1:10">
      <c r="A50" s="110"/>
      <c r="B50" s="110"/>
      <c r="C50" s="108" t="s">
        <v>451</v>
      </c>
      <c r="D50" s="108" t="s">
        <v>550</v>
      </c>
      <c r="E50" s="108" t="s">
        <v>551</v>
      </c>
      <c r="F50" s="109" t="s">
        <v>552</v>
      </c>
      <c r="G50" s="108" t="s">
        <v>198</v>
      </c>
      <c r="H50" s="109" t="s">
        <v>492</v>
      </c>
      <c r="I50" s="109" t="s">
        <v>427</v>
      </c>
      <c r="J50" s="108" t="s">
        <v>553</v>
      </c>
    </row>
    <row r="51" customHeight="1" spans="1:10">
      <c r="A51" s="110"/>
      <c r="B51" s="110"/>
      <c r="C51" s="108" t="s">
        <v>451</v>
      </c>
      <c r="D51" s="108" t="s">
        <v>550</v>
      </c>
      <c r="E51" s="108" t="s">
        <v>554</v>
      </c>
      <c r="F51" s="109" t="s">
        <v>424</v>
      </c>
      <c r="G51" s="108" t="s">
        <v>555</v>
      </c>
      <c r="H51" s="109" t="s">
        <v>492</v>
      </c>
      <c r="I51" s="109" t="s">
        <v>427</v>
      </c>
      <c r="J51" s="108" t="s">
        <v>556</v>
      </c>
    </row>
    <row r="52" customHeight="1" spans="1:10">
      <c r="A52" s="110"/>
      <c r="B52" s="110"/>
      <c r="C52" s="108" t="s">
        <v>462</v>
      </c>
      <c r="D52" s="108" t="s">
        <v>463</v>
      </c>
      <c r="E52" s="108" t="s">
        <v>557</v>
      </c>
      <c r="F52" s="109" t="s">
        <v>424</v>
      </c>
      <c r="G52" s="108" t="s">
        <v>503</v>
      </c>
      <c r="H52" s="109" t="s">
        <v>437</v>
      </c>
      <c r="I52" s="109" t="s">
        <v>427</v>
      </c>
      <c r="J52" s="108" t="s">
        <v>558</v>
      </c>
    </row>
    <row r="53" customHeight="1" spans="1:10">
      <c r="A53" s="106" t="str">
        <f>"   "&amp;"香格里拉市农村能源建设管理项目经费"</f>
        <v>   香格里拉市农村能源建设管理项目经费</v>
      </c>
      <c r="B53" s="107" t="s">
        <v>559</v>
      </c>
      <c r="C53" s="110"/>
      <c r="D53" s="110"/>
      <c r="E53" s="110"/>
      <c r="F53" s="110"/>
      <c r="G53" s="110"/>
      <c r="H53" s="110"/>
      <c r="I53" s="110"/>
      <c r="J53" s="110"/>
    </row>
    <row r="54" customHeight="1" spans="1:10">
      <c r="A54" s="110"/>
      <c r="B54" s="110"/>
      <c r="C54" s="108" t="s">
        <v>421</v>
      </c>
      <c r="D54" s="108" t="s">
        <v>422</v>
      </c>
      <c r="E54" s="108" t="s">
        <v>560</v>
      </c>
      <c r="F54" s="109" t="s">
        <v>447</v>
      </c>
      <c r="G54" s="108" t="s">
        <v>561</v>
      </c>
      <c r="H54" s="109" t="s">
        <v>562</v>
      </c>
      <c r="I54" s="109" t="s">
        <v>427</v>
      </c>
      <c r="J54" s="108" t="s">
        <v>563</v>
      </c>
    </row>
    <row r="55" customHeight="1" spans="1:10">
      <c r="A55" s="110"/>
      <c r="B55" s="110"/>
      <c r="C55" s="108" t="s">
        <v>421</v>
      </c>
      <c r="D55" s="108" t="s">
        <v>422</v>
      </c>
      <c r="E55" s="108" t="s">
        <v>564</v>
      </c>
      <c r="F55" s="109" t="s">
        <v>435</v>
      </c>
      <c r="G55" s="108" t="s">
        <v>565</v>
      </c>
      <c r="H55" s="109" t="s">
        <v>566</v>
      </c>
      <c r="I55" s="109" t="s">
        <v>427</v>
      </c>
      <c r="J55" s="108" t="s">
        <v>567</v>
      </c>
    </row>
    <row r="56" customHeight="1" spans="1:10">
      <c r="A56" s="110"/>
      <c r="B56" s="110"/>
      <c r="C56" s="108" t="s">
        <v>421</v>
      </c>
      <c r="D56" s="108" t="s">
        <v>422</v>
      </c>
      <c r="E56" s="108" t="s">
        <v>568</v>
      </c>
      <c r="F56" s="109" t="s">
        <v>435</v>
      </c>
      <c r="G56" s="108" t="s">
        <v>569</v>
      </c>
      <c r="H56" s="109" t="s">
        <v>570</v>
      </c>
      <c r="I56" s="109" t="s">
        <v>427</v>
      </c>
      <c r="J56" s="108" t="s">
        <v>571</v>
      </c>
    </row>
    <row r="57" customHeight="1" spans="1:10">
      <c r="A57" s="110"/>
      <c r="B57" s="110"/>
      <c r="C57" s="108" t="s">
        <v>421</v>
      </c>
      <c r="D57" s="108" t="s">
        <v>422</v>
      </c>
      <c r="E57" s="108" t="s">
        <v>572</v>
      </c>
      <c r="F57" s="109" t="s">
        <v>424</v>
      </c>
      <c r="G57" s="108" t="s">
        <v>198</v>
      </c>
      <c r="H57" s="109" t="s">
        <v>469</v>
      </c>
      <c r="I57" s="109" t="s">
        <v>427</v>
      </c>
      <c r="J57" s="108" t="s">
        <v>572</v>
      </c>
    </row>
    <row r="58" customHeight="1" spans="1:10">
      <c r="A58" s="110"/>
      <c r="B58" s="110"/>
      <c r="C58" s="108" t="s">
        <v>421</v>
      </c>
      <c r="D58" s="108" t="s">
        <v>433</v>
      </c>
      <c r="E58" s="108" t="s">
        <v>573</v>
      </c>
      <c r="F58" s="109" t="s">
        <v>424</v>
      </c>
      <c r="G58" s="108" t="s">
        <v>574</v>
      </c>
      <c r="H58" s="109" t="s">
        <v>437</v>
      </c>
      <c r="I58" s="109" t="s">
        <v>427</v>
      </c>
      <c r="J58" s="108" t="s">
        <v>575</v>
      </c>
    </row>
    <row r="59" customHeight="1" spans="1:10">
      <c r="A59" s="110"/>
      <c r="B59" s="110"/>
      <c r="C59" s="108" t="s">
        <v>421</v>
      </c>
      <c r="D59" s="108" t="s">
        <v>439</v>
      </c>
      <c r="E59" s="108" t="s">
        <v>576</v>
      </c>
      <c r="F59" s="109" t="s">
        <v>424</v>
      </c>
      <c r="G59" s="108" t="s">
        <v>577</v>
      </c>
      <c r="H59" s="109" t="s">
        <v>524</v>
      </c>
      <c r="I59" s="109" t="s">
        <v>443</v>
      </c>
      <c r="J59" s="108" t="s">
        <v>578</v>
      </c>
    </row>
    <row r="60" customHeight="1" spans="1:10">
      <c r="A60" s="110"/>
      <c r="B60" s="110"/>
      <c r="C60" s="108" t="s">
        <v>421</v>
      </c>
      <c r="D60" s="108" t="s">
        <v>445</v>
      </c>
      <c r="E60" s="108" t="s">
        <v>446</v>
      </c>
      <c r="F60" s="109" t="s">
        <v>447</v>
      </c>
      <c r="G60" s="108" t="s">
        <v>579</v>
      </c>
      <c r="H60" s="109" t="s">
        <v>580</v>
      </c>
      <c r="I60" s="109" t="s">
        <v>427</v>
      </c>
      <c r="J60" s="108" t="s">
        <v>581</v>
      </c>
    </row>
    <row r="61" customHeight="1" spans="1:10">
      <c r="A61" s="110"/>
      <c r="B61" s="110"/>
      <c r="C61" s="108" t="s">
        <v>451</v>
      </c>
      <c r="D61" s="108" t="s">
        <v>457</v>
      </c>
      <c r="E61" s="108" t="s">
        <v>582</v>
      </c>
      <c r="F61" s="109" t="s">
        <v>424</v>
      </c>
      <c r="G61" s="108" t="s">
        <v>583</v>
      </c>
      <c r="H61" s="109" t="s">
        <v>584</v>
      </c>
      <c r="I61" s="109" t="s">
        <v>443</v>
      </c>
      <c r="J61" s="108" t="s">
        <v>585</v>
      </c>
    </row>
    <row r="62" customHeight="1" spans="1:10">
      <c r="A62" s="110"/>
      <c r="B62" s="110"/>
      <c r="C62" s="108" t="s">
        <v>451</v>
      </c>
      <c r="D62" s="108" t="s">
        <v>545</v>
      </c>
      <c r="E62" s="108" t="s">
        <v>586</v>
      </c>
      <c r="F62" s="109" t="s">
        <v>424</v>
      </c>
      <c r="G62" s="108" t="s">
        <v>587</v>
      </c>
      <c r="H62" s="109" t="s">
        <v>584</v>
      </c>
      <c r="I62" s="109" t="s">
        <v>443</v>
      </c>
      <c r="J62" s="108" t="s">
        <v>588</v>
      </c>
    </row>
    <row r="63" customHeight="1" spans="1:10">
      <c r="A63" s="110"/>
      <c r="B63" s="110"/>
      <c r="C63" s="108" t="s">
        <v>451</v>
      </c>
      <c r="D63" s="108" t="s">
        <v>550</v>
      </c>
      <c r="E63" s="108" t="s">
        <v>589</v>
      </c>
      <c r="F63" s="109" t="s">
        <v>424</v>
      </c>
      <c r="G63" s="108" t="s">
        <v>590</v>
      </c>
      <c r="H63" s="109" t="s">
        <v>460</v>
      </c>
      <c r="I63" s="109" t="s">
        <v>443</v>
      </c>
      <c r="J63" s="108" t="s">
        <v>591</v>
      </c>
    </row>
    <row r="64" customHeight="1" spans="1:10">
      <c r="A64" s="110"/>
      <c r="B64" s="110"/>
      <c r="C64" s="108" t="s">
        <v>462</v>
      </c>
      <c r="D64" s="108" t="s">
        <v>463</v>
      </c>
      <c r="E64" s="108" t="s">
        <v>592</v>
      </c>
      <c r="F64" s="109" t="s">
        <v>435</v>
      </c>
      <c r="G64" s="108" t="s">
        <v>593</v>
      </c>
      <c r="H64" s="109" t="s">
        <v>437</v>
      </c>
      <c r="I64" s="109" t="s">
        <v>427</v>
      </c>
      <c r="J64" s="108" t="s">
        <v>594</v>
      </c>
    </row>
    <row r="65" customHeight="1" spans="1:10">
      <c r="A65" s="106" t="str">
        <f>"   "&amp;"科技成果转化中心工作经费"</f>
        <v>   科技成果转化中心工作经费</v>
      </c>
      <c r="B65" s="107" t="s">
        <v>595</v>
      </c>
      <c r="C65" s="110"/>
      <c r="D65" s="110"/>
      <c r="E65" s="110"/>
      <c r="F65" s="110"/>
      <c r="G65" s="110"/>
      <c r="H65" s="110"/>
      <c r="I65" s="110"/>
      <c r="J65" s="110"/>
    </row>
    <row r="66" customHeight="1" spans="1:10">
      <c r="A66" s="110"/>
      <c r="B66" s="110"/>
      <c r="C66" s="108" t="s">
        <v>421</v>
      </c>
      <c r="D66" s="108" t="s">
        <v>422</v>
      </c>
      <c r="E66" s="108" t="s">
        <v>596</v>
      </c>
      <c r="F66" s="109" t="s">
        <v>435</v>
      </c>
      <c r="G66" s="108" t="s">
        <v>200</v>
      </c>
      <c r="H66" s="109" t="s">
        <v>469</v>
      </c>
      <c r="I66" s="109" t="s">
        <v>427</v>
      </c>
      <c r="J66" s="108" t="s">
        <v>597</v>
      </c>
    </row>
    <row r="67" customHeight="1" spans="1:10">
      <c r="A67" s="110"/>
      <c r="B67" s="110"/>
      <c r="C67" s="108" t="s">
        <v>421</v>
      </c>
      <c r="D67" s="108" t="s">
        <v>422</v>
      </c>
      <c r="E67" s="108" t="s">
        <v>598</v>
      </c>
      <c r="F67" s="109" t="s">
        <v>435</v>
      </c>
      <c r="G67" s="108" t="s">
        <v>599</v>
      </c>
      <c r="H67" s="109" t="s">
        <v>486</v>
      </c>
      <c r="I67" s="109" t="s">
        <v>427</v>
      </c>
      <c r="J67" s="108" t="s">
        <v>600</v>
      </c>
    </row>
    <row r="68" customHeight="1" spans="1:10">
      <c r="A68" s="110"/>
      <c r="B68" s="110"/>
      <c r="C68" s="108" t="s">
        <v>421</v>
      </c>
      <c r="D68" s="108" t="s">
        <v>422</v>
      </c>
      <c r="E68" s="108" t="s">
        <v>601</v>
      </c>
      <c r="F68" s="109" t="s">
        <v>435</v>
      </c>
      <c r="G68" s="108" t="s">
        <v>602</v>
      </c>
      <c r="H68" s="109" t="s">
        <v>603</v>
      </c>
      <c r="I68" s="109" t="s">
        <v>427</v>
      </c>
      <c r="J68" s="108" t="s">
        <v>604</v>
      </c>
    </row>
    <row r="69" customHeight="1" spans="1:10">
      <c r="A69" s="110"/>
      <c r="B69" s="110"/>
      <c r="C69" s="108" t="s">
        <v>421</v>
      </c>
      <c r="D69" s="108" t="s">
        <v>422</v>
      </c>
      <c r="E69" s="108" t="s">
        <v>605</v>
      </c>
      <c r="F69" s="109" t="s">
        <v>435</v>
      </c>
      <c r="G69" s="108" t="s">
        <v>606</v>
      </c>
      <c r="H69" s="109" t="s">
        <v>603</v>
      </c>
      <c r="I69" s="109" t="s">
        <v>427</v>
      </c>
      <c r="J69" s="108" t="s">
        <v>607</v>
      </c>
    </row>
    <row r="70" customHeight="1" spans="1:10">
      <c r="A70" s="110"/>
      <c r="B70" s="110"/>
      <c r="C70" s="108" t="s">
        <v>421</v>
      </c>
      <c r="D70" s="108" t="s">
        <v>422</v>
      </c>
      <c r="E70" s="108" t="s">
        <v>608</v>
      </c>
      <c r="F70" s="109" t="s">
        <v>435</v>
      </c>
      <c r="G70" s="108" t="s">
        <v>202</v>
      </c>
      <c r="H70" s="109" t="s">
        <v>426</v>
      </c>
      <c r="I70" s="109" t="s">
        <v>427</v>
      </c>
      <c r="J70" s="108" t="s">
        <v>609</v>
      </c>
    </row>
    <row r="71" customHeight="1" spans="1:10">
      <c r="A71" s="110"/>
      <c r="B71" s="110"/>
      <c r="C71" s="108" t="s">
        <v>421</v>
      </c>
      <c r="D71" s="108" t="s">
        <v>433</v>
      </c>
      <c r="E71" s="108" t="s">
        <v>610</v>
      </c>
      <c r="F71" s="109" t="s">
        <v>435</v>
      </c>
      <c r="G71" s="108" t="s">
        <v>513</v>
      </c>
      <c r="H71" s="109" t="s">
        <v>437</v>
      </c>
      <c r="I71" s="109" t="s">
        <v>427</v>
      </c>
      <c r="J71" s="108" t="s">
        <v>611</v>
      </c>
    </row>
    <row r="72" customHeight="1" spans="1:10">
      <c r="A72" s="110"/>
      <c r="B72" s="110"/>
      <c r="C72" s="108" t="s">
        <v>421</v>
      </c>
      <c r="D72" s="108" t="s">
        <v>439</v>
      </c>
      <c r="E72" s="108" t="s">
        <v>612</v>
      </c>
      <c r="F72" s="109" t="s">
        <v>424</v>
      </c>
      <c r="G72" s="108" t="s">
        <v>500</v>
      </c>
      <c r="H72" s="109" t="s">
        <v>437</v>
      </c>
      <c r="I72" s="109" t="s">
        <v>427</v>
      </c>
      <c r="J72" s="108" t="s">
        <v>613</v>
      </c>
    </row>
    <row r="73" customHeight="1" spans="1:10">
      <c r="A73" s="110"/>
      <c r="B73" s="110"/>
      <c r="C73" s="108" t="s">
        <v>421</v>
      </c>
      <c r="D73" s="108" t="s">
        <v>445</v>
      </c>
      <c r="E73" s="108" t="s">
        <v>446</v>
      </c>
      <c r="F73" s="109" t="s">
        <v>447</v>
      </c>
      <c r="G73" s="108" t="s">
        <v>614</v>
      </c>
      <c r="H73" s="109" t="s">
        <v>580</v>
      </c>
      <c r="I73" s="109" t="s">
        <v>427</v>
      </c>
      <c r="J73" s="108" t="s">
        <v>615</v>
      </c>
    </row>
    <row r="74" customHeight="1" spans="1:10">
      <c r="A74" s="110"/>
      <c r="B74" s="110"/>
      <c r="C74" s="108" t="s">
        <v>451</v>
      </c>
      <c r="D74" s="108" t="s">
        <v>457</v>
      </c>
      <c r="E74" s="108" t="s">
        <v>616</v>
      </c>
      <c r="F74" s="109" t="s">
        <v>424</v>
      </c>
      <c r="G74" s="108" t="s">
        <v>500</v>
      </c>
      <c r="H74" s="109" t="s">
        <v>437</v>
      </c>
      <c r="I74" s="109" t="s">
        <v>427</v>
      </c>
      <c r="J74" s="108" t="s">
        <v>617</v>
      </c>
    </row>
    <row r="75" customHeight="1" spans="1:10">
      <c r="A75" s="110"/>
      <c r="B75" s="110"/>
      <c r="C75" s="108" t="s">
        <v>462</v>
      </c>
      <c r="D75" s="108" t="s">
        <v>463</v>
      </c>
      <c r="E75" s="108" t="s">
        <v>463</v>
      </c>
      <c r="F75" s="109" t="s">
        <v>435</v>
      </c>
      <c r="G75" s="108" t="s">
        <v>574</v>
      </c>
      <c r="H75" s="109" t="s">
        <v>437</v>
      </c>
      <c r="I75" s="109" t="s">
        <v>427</v>
      </c>
      <c r="J75" s="108" t="s">
        <v>618</v>
      </c>
    </row>
    <row r="76" customHeight="1" spans="1:10">
      <c r="A76" s="106" t="str">
        <f>"   "&amp;"香格里拉市受污染耕地安全利用工作经费"</f>
        <v>   香格里拉市受污染耕地安全利用工作经费</v>
      </c>
      <c r="B76" s="107" t="s">
        <v>619</v>
      </c>
      <c r="C76" s="110"/>
      <c r="D76" s="110"/>
      <c r="E76" s="110"/>
      <c r="F76" s="110"/>
      <c r="G76" s="110"/>
      <c r="H76" s="110"/>
      <c r="I76" s="110"/>
      <c r="J76" s="110"/>
    </row>
    <row r="77" customHeight="1" spans="1:10">
      <c r="A77" s="110"/>
      <c r="B77" s="110"/>
      <c r="C77" s="108" t="s">
        <v>421</v>
      </c>
      <c r="D77" s="108" t="s">
        <v>422</v>
      </c>
      <c r="E77" s="108" t="s">
        <v>620</v>
      </c>
      <c r="F77" s="109" t="s">
        <v>435</v>
      </c>
      <c r="G77" s="108" t="s">
        <v>621</v>
      </c>
      <c r="H77" s="109" t="s">
        <v>566</v>
      </c>
      <c r="I77" s="109" t="s">
        <v>427</v>
      </c>
      <c r="J77" s="108" t="s">
        <v>622</v>
      </c>
    </row>
    <row r="78" customHeight="1" spans="1:10">
      <c r="A78" s="110"/>
      <c r="B78" s="110"/>
      <c r="C78" s="108" t="s">
        <v>421</v>
      </c>
      <c r="D78" s="108" t="s">
        <v>422</v>
      </c>
      <c r="E78" s="108" t="s">
        <v>623</v>
      </c>
      <c r="F78" s="109" t="s">
        <v>447</v>
      </c>
      <c r="G78" s="108" t="s">
        <v>624</v>
      </c>
      <c r="H78" s="109" t="s">
        <v>431</v>
      </c>
      <c r="I78" s="109" t="s">
        <v>427</v>
      </c>
      <c r="J78" s="108" t="s">
        <v>625</v>
      </c>
    </row>
    <row r="79" customHeight="1" spans="1:10">
      <c r="A79" s="110"/>
      <c r="B79" s="110"/>
      <c r="C79" s="108" t="s">
        <v>421</v>
      </c>
      <c r="D79" s="108" t="s">
        <v>422</v>
      </c>
      <c r="E79" s="108" t="s">
        <v>626</v>
      </c>
      <c r="F79" s="109" t="s">
        <v>435</v>
      </c>
      <c r="G79" s="108" t="s">
        <v>500</v>
      </c>
      <c r="H79" s="109" t="s">
        <v>437</v>
      </c>
      <c r="I79" s="109" t="s">
        <v>427</v>
      </c>
      <c r="J79" s="108" t="s">
        <v>627</v>
      </c>
    </row>
    <row r="80" customHeight="1" spans="1:10">
      <c r="A80" s="110"/>
      <c r="B80" s="110"/>
      <c r="C80" s="108" t="s">
        <v>421</v>
      </c>
      <c r="D80" s="108" t="s">
        <v>422</v>
      </c>
      <c r="E80" s="108" t="s">
        <v>628</v>
      </c>
      <c r="F80" s="109" t="s">
        <v>435</v>
      </c>
      <c r="G80" s="108" t="s">
        <v>555</v>
      </c>
      <c r="H80" s="109" t="s">
        <v>492</v>
      </c>
      <c r="I80" s="109" t="s">
        <v>427</v>
      </c>
      <c r="J80" s="108" t="s">
        <v>629</v>
      </c>
    </row>
    <row r="81" customHeight="1" spans="1:10">
      <c r="A81" s="110"/>
      <c r="B81" s="110"/>
      <c r="C81" s="108" t="s">
        <v>421</v>
      </c>
      <c r="D81" s="108" t="s">
        <v>433</v>
      </c>
      <c r="E81" s="108" t="s">
        <v>630</v>
      </c>
      <c r="F81" s="109" t="s">
        <v>424</v>
      </c>
      <c r="G81" s="108" t="s">
        <v>631</v>
      </c>
      <c r="H81" s="109" t="s">
        <v>584</v>
      </c>
      <c r="I81" s="109" t="s">
        <v>443</v>
      </c>
      <c r="J81" s="108" t="s">
        <v>632</v>
      </c>
    </row>
    <row r="82" customHeight="1" spans="1:10">
      <c r="A82" s="110"/>
      <c r="B82" s="110"/>
      <c r="C82" s="108" t="s">
        <v>421</v>
      </c>
      <c r="D82" s="108" t="s">
        <v>433</v>
      </c>
      <c r="E82" s="108" t="s">
        <v>633</v>
      </c>
      <c r="F82" s="109" t="s">
        <v>424</v>
      </c>
      <c r="G82" s="108" t="s">
        <v>500</v>
      </c>
      <c r="H82" s="109" t="s">
        <v>437</v>
      </c>
      <c r="I82" s="109" t="s">
        <v>427</v>
      </c>
      <c r="J82" s="108" t="s">
        <v>634</v>
      </c>
    </row>
    <row r="83" customHeight="1" spans="1:10">
      <c r="A83" s="110"/>
      <c r="B83" s="110"/>
      <c r="C83" s="108" t="s">
        <v>421</v>
      </c>
      <c r="D83" s="108" t="s">
        <v>433</v>
      </c>
      <c r="E83" s="108" t="s">
        <v>635</v>
      </c>
      <c r="F83" s="109" t="s">
        <v>435</v>
      </c>
      <c r="G83" s="108" t="s">
        <v>513</v>
      </c>
      <c r="H83" s="109" t="s">
        <v>437</v>
      </c>
      <c r="I83" s="109" t="s">
        <v>427</v>
      </c>
      <c r="J83" s="108" t="s">
        <v>636</v>
      </c>
    </row>
    <row r="84" customHeight="1" spans="1:10">
      <c r="A84" s="110"/>
      <c r="B84" s="110"/>
      <c r="C84" s="108" t="s">
        <v>421</v>
      </c>
      <c r="D84" s="108" t="s">
        <v>439</v>
      </c>
      <c r="E84" s="108" t="s">
        <v>637</v>
      </c>
      <c r="F84" s="109" t="s">
        <v>424</v>
      </c>
      <c r="G84" s="108" t="s">
        <v>638</v>
      </c>
      <c r="H84" s="109" t="s">
        <v>639</v>
      </c>
      <c r="I84" s="109" t="s">
        <v>443</v>
      </c>
      <c r="J84" s="108" t="s">
        <v>640</v>
      </c>
    </row>
    <row r="85" customHeight="1" spans="1:10">
      <c r="A85" s="110"/>
      <c r="B85" s="110"/>
      <c r="C85" s="108" t="s">
        <v>421</v>
      </c>
      <c r="D85" s="108" t="s">
        <v>439</v>
      </c>
      <c r="E85" s="108" t="s">
        <v>641</v>
      </c>
      <c r="F85" s="109" t="s">
        <v>424</v>
      </c>
      <c r="G85" s="108" t="s">
        <v>500</v>
      </c>
      <c r="H85" s="109" t="s">
        <v>437</v>
      </c>
      <c r="I85" s="109" t="s">
        <v>427</v>
      </c>
      <c r="J85" s="108" t="s">
        <v>642</v>
      </c>
    </row>
    <row r="86" customHeight="1" spans="1:10">
      <c r="A86" s="110"/>
      <c r="B86" s="110"/>
      <c r="C86" s="108" t="s">
        <v>421</v>
      </c>
      <c r="D86" s="108" t="s">
        <v>439</v>
      </c>
      <c r="E86" s="108" t="s">
        <v>643</v>
      </c>
      <c r="F86" s="109" t="s">
        <v>424</v>
      </c>
      <c r="G86" s="108" t="s">
        <v>500</v>
      </c>
      <c r="H86" s="109" t="s">
        <v>437</v>
      </c>
      <c r="I86" s="109" t="s">
        <v>427</v>
      </c>
      <c r="J86" s="108" t="s">
        <v>644</v>
      </c>
    </row>
    <row r="87" customHeight="1" spans="1:10">
      <c r="A87" s="110"/>
      <c r="B87" s="110"/>
      <c r="C87" s="108" t="s">
        <v>421</v>
      </c>
      <c r="D87" s="108" t="s">
        <v>445</v>
      </c>
      <c r="E87" s="108" t="s">
        <v>446</v>
      </c>
      <c r="F87" s="109" t="s">
        <v>447</v>
      </c>
      <c r="G87" s="108" t="s">
        <v>645</v>
      </c>
      <c r="H87" s="109" t="s">
        <v>455</v>
      </c>
      <c r="I87" s="109" t="s">
        <v>427</v>
      </c>
      <c r="J87" s="108" t="s">
        <v>646</v>
      </c>
    </row>
    <row r="88" customHeight="1" spans="1:10">
      <c r="A88" s="110"/>
      <c r="B88" s="110"/>
      <c r="C88" s="108" t="s">
        <v>451</v>
      </c>
      <c r="D88" s="108" t="s">
        <v>457</v>
      </c>
      <c r="E88" s="108" t="s">
        <v>647</v>
      </c>
      <c r="F88" s="109" t="s">
        <v>435</v>
      </c>
      <c r="G88" s="108" t="s">
        <v>574</v>
      </c>
      <c r="H88" s="109" t="s">
        <v>437</v>
      </c>
      <c r="I88" s="109" t="s">
        <v>427</v>
      </c>
      <c r="J88" s="108" t="s">
        <v>648</v>
      </c>
    </row>
    <row r="89" customHeight="1" spans="1:10">
      <c r="A89" s="110"/>
      <c r="B89" s="110"/>
      <c r="C89" s="108" t="s">
        <v>451</v>
      </c>
      <c r="D89" s="108" t="s">
        <v>550</v>
      </c>
      <c r="E89" s="108" t="s">
        <v>649</v>
      </c>
      <c r="F89" s="109" t="s">
        <v>424</v>
      </c>
      <c r="G89" s="108" t="s">
        <v>500</v>
      </c>
      <c r="H89" s="109" t="s">
        <v>437</v>
      </c>
      <c r="I89" s="109" t="s">
        <v>427</v>
      </c>
      <c r="J89" s="108" t="s">
        <v>650</v>
      </c>
    </row>
    <row r="90" customHeight="1" spans="1:10">
      <c r="A90" s="110"/>
      <c r="B90" s="110"/>
      <c r="C90" s="108" t="s">
        <v>451</v>
      </c>
      <c r="D90" s="108" t="s">
        <v>550</v>
      </c>
      <c r="E90" s="108" t="s">
        <v>651</v>
      </c>
      <c r="F90" s="109" t="s">
        <v>424</v>
      </c>
      <c r="G90" s="108" t="s">
        <v>652</v>
      </c>
      <c r="H90" s="109" t="s">
        <v>460</v>
      </c>
      <c r="I90" s="109" t="s">
        <v>443</v>
      </c>
      <c r="J90" s="108" t="s">
        <v>653</v>
      </c>
    </row>
    <row r="91" customHeight="1" spans="1:10">
      <c r="A91" s="110"/>
      <c r="B91" s="110"/>
      <c r="C91" s="108" t="s">
        <v>462</v>
      </c>
      <c r="D91" s="108" t="s">
        <v>463</v>
      </c>
      <c r="E91" s="108" t="s">
        <v>654</v>
      </c>
      <c r="F91" s="109" t="s">
        <v>435</v>
      </c>
      <c r="G91" s="108" t="s">
        <v>513</v>
      </c>
      <c r="H91" s="109" t="s">
        <v>437</v>
      </c>
      <c r="I91" s="109" t="s">
        <v>427</v>
      </c>
      <c r="J91" s="108" t="s">
        <v>655</v>
      </c>
    </row>
    <row r="92" customHeight="1" spans="1:10">
      <c r="A92" s="106" t="str">
        <f>"   "&amp;"香格里拉市委农村工作领导小组办公室专项经费"</f>
        <v>   香格里拉市委农村工作领导小组办公室专项经费</v>
      </c>
      <c r="B92" s="107" t="s">
        <v>656</v>
      </c>
      <c r="C92" s="110"/>
      <c r="D92" s="110"/>
      <c r="E92" s="110"/>
      <c r="F92" s="110"/>
      <c r="G92" s="110"/>
      <c r="H92" s="110"/>
      <c r="I92" s="110"/>
      <c r="J92" s="110"/>
    </row>
    <row r="93" customHeight="1" spans="1:10">
      <c r="A93" s="110"/>
      <c r="B93" s="110"/>
      <c r="C93" s="108" t="s">
        <v>421</v>
      </c>
      <c r="D93" s="108" t="s">
        <v>422</v>
      </c>
      <c r="E93" s="108" t="s">
        <v>657</v>
      </c>
      <c r="F93" s="109" t="s">
        <v>435</v>
      </c>
      <c r="G93" s="108" t="s">
        <v>199</v>
      </c>
      <c r="H93" s="109" t="s">
        <v>603</v>
      </c>
      <c r="I93" s="109" t="s">
        <v>427</v>
      </c>
      <c r="J93" s="108" t="s">
        <v>658</v>
      </c>
    </row>
    <row r="94" customHeight="1" spans="1:10">
      <c r="A94" s="110"/>
      <c r="B94" s="110"/>
      <c r="C94" s="108" t="s">
        <v>421</v>
      </c>
      <c r="D94" s="108" t="s">
        <v>422</v>
      </c>
      <c r="E94" s="108" t="s">
        <v>659</v>
      </c>
      <c r="F94" s="109" t="s">
        <v>435</v>
      </c>
      <c r="G94" s="108" t="s">
        <v>200</v>
      </c>
      <c r="H94" s="109" t="s">
        <v>426</v>
      </c>
      <c r="I94" s="109" t="s">
        <v>427</v>
      </c>
      <c r="J94" s="108" t="s">
        <v>660</v>
      </c>
    </row>
    <row r="95" customHeight="1" spans="1:10">
      <c r="A95" s="110"/>
      <c r="B95" s="110"/>
      <c r="C95" s="108" t="s">
        <v>421</v>
      </c>
      <c r="D95" s="108" t="s">
        <v>422</v>
      </c>
      <c r="E95" s="108" t="s">
        <v>661</v>
      </c>
      <c r="F95" s="109" t="s">
        <v>435</v>
      </c>
      <c r="G95" s="108" t="s">
        <v>200</v>
      </c>
      <c r="H95" s="109" t="s">
        <v>469</v>
      </c>
      <c r="I95" s="109" t="s">
        <v>427</v>
      </c>
      <c r="J95" s="108" t="s">
        <v>662</v>
      </c>
    </row>
    <row r="96" customHeight="1" spans="1:10">
      <c r="A96" s="110"/>
      <c r="B96" s="110"/>
      <c r="C96" s="108" t="s">
        <v>421</v>
      </c>
      <c r="D96" s="108" t="s">
        <v>422</v>
      </c>
      <c r="E96" s="108" t="s">
        <v>663</v>
      </c>
      <c r="F96" s="109" t="s">
        <v>447</v>
      </c>
      <c r="G96" s="108" t="s">
        <v>621</v>
      </c>
      <c r="H96" s="109" t="s">
        <v>566</v>
      </c>
      <c r="I96" s="109" t="s">
        <v>427</v>
      </c>
      <c r="J96" s="108" t="s">
        <v>664</v>
      </c>
    </row>
    <row r="97" customHeight="1" spans="1:10">
      <c r="A97" s="110"/>
      <c r="B97" s="110"/>
      <c r="C97" s="108" t="s">
        <v>421</v>
      </c>
      <c r="D97" s="108" t="s">
        <v>422</v>
      </c>
      <c r="E97" s="108" t="s">
        <v>665</v>
      </c>
      <c r="F97" s="109" t="s">
        <v>424</v>
      </c>
      <c r="G97" s="108" t="s">
        <v>500</v>
      </c>
      <c r="H97" s="109" t="s">
        <v>437</v>
      </c>
      <c r="I97" s="109" t="s">
        <v>427</v>
      </c>
      <c r="J97" s="108" t="s">
        <v>666</v>
      </c>
    </row>
    <row r="98" customHeight="1" spans="1:10">
      <c r="A98" s="110"/>
      <c r="B98" s="110"/>
      <c r="C98" s="108" t="s">
        <v>421</v>
      </c>
      <c r="D98" s="108" t="s">
        <v>433</v>
      </c>
      <c r="E98" s="108" t="s">
        <v>667</v>
      </c>
      <c r="F98" s="109" t="s">
        <v>435</v>
      </c>
      <c r="G98" s="108" t="s">
        <v>513</v>
      </c>
      <c r="H98" s="109" t="s">
        <v>437</v>
      </c>
      <c r="I98" s="109" t="s">
        <v>427</v>
      </c>
      <c r="J98" s="108" t="s">
        <v>668</v>
      </c>
    </row>
    <row r="99" customHeight="1" spans="1:10">
      <c r="A99" s="110"/>
      <c r="B99" s="110"/>
      <c r="C99" s="108" t="s">
        <v>421</v>
      </c>
      <c r="D99" s="108" t="s">
        <v>433</v>
      </c>
      <c r="E99" s="108" t="s">
        <v>669</v>
      </c>
      <c r="F99" s="109" t="s">
        <v>435</v>
      </c>
      <c r="G99" s="108" t="s">
        <v>513</v>
      </c>
      <c r="H99" s="109" t="s">
        <v>437</v>
      </c>
      <c r="I99" s="109" t="s">
        <v>427</v>
      </c>
      <c r="J99" s="108" t="s">
        <v>670</v>
      </c>
    </row>
    <row r="100" customHeight="1" spans="1:10">
      <c r="A100" s="110"/>
      <c r="B100" s="110"/>
      <c r="C100" s="108" t="s">
        <v>421</v>
      </c>
      <c r="D100" s="108" t="s">
        <v>433</v>
      </c>
      <c r="E100" s="108" t="s">
        <v>671</v>
      </c>
      <c r="F100" s="109" t="s">
        <v>424</v>
      </c>
      <c r="G100" s="108" t="s">
        <v>500</v>
      </c>
      <c r="H100" s="109" t="s">
        <v>437</v>
      </c>
      <c r="I100" s="109" t="s">
        <v>427</v>
      </c>
      <c r="J100" s="108" t="s">
        <v>672</v>
      </c>
    </row>
    <row r="101" customHeight="1" spans="1:10">
      <c r="A101" s="110"/>
      <c r="B101" s="110"/>
      <c r="C101" s="108" t="s">
        <v>421</v>
      </c>
      <c r="D101" s="108" t="s">
        <v>433</v>
      </c>
      <c r="E101" s="108" t="s">
        <v>673</v>
      </c>
      <c r="F101" s="109" t="s">
        <v>424</v>
      </c>
      <c r="G101" s="108" t="s">
        <v>500</v>
      </c>
      <c r="H101" s="109" t="s">
        <v>437</v>
      </c>
      <c r="I101" s="109" t="s">
        <v>427</v>
      </c>
      <c r="J101" s="108" t="s">
        <v>674</v>
      </c>
    </row>
    <row r="102" customHeight="1" spans="1:10">
      <c r="A102" s="110"/>
      <c r="B102" s="110"/>
      <c r="C102" s="108" t="s">
        <v>421</v>
      </c>
      <c r="D102" s="108" t="s">
        <v>439</v>
      </c>
      <c r="E102" s="108" t="s">
        <v>675</v>
      </c>
      <c r="F102" s="109" t="s">
        <v>424</v>
      </c>
      <c r="G102" s="108" t="s">
        <v>500</v>
      </c>
      <c r="H102" s="109" t="s">
        <v>437</v>
      </c>
      <c r="I102" s="109" t="s">
        <v>427</v>
      </c>
      <c r="J102" s="108" t="s">
        <v>676</v>
      </c>
    </row>
    <row r="103" customHeight="1" spans="1:10">
      <c r="A103" s="110"/>
      <c r="B103" s="110"/>
      <c r="C103" s="108" t="s">
        <v>421</v>
      </c>
      <c r="D103" s="108" t="s">
        <v>439</v>
      </c>
      <c r="E103" s="108" t="s">
        <v>677</v>
      </c>
      <c r="F103" s="109" t="s">
        <v>424</v>
      </c>
      <c r="G103" s="108" t="s">
        <v>500</v>
      </c>
      <c r="H103" s="109" t="s">
        <v>437</v>
      </c>
      <c r="I103" s="109" t="s">
        <v>427</v>
      </c>
      <c r="J103" s="108" t="s">
        <v>678</v>
      </c>
    </row>
    <row r="104" customHeight="1" spans="1:10">
      <c r="A104" s="110"/>
      <c r="B104" s="110"/>
      <c r="C104" s="108" t="s">
        <v>421</v>
      </c>
      <c r="D104" s="108" t="s">
        <v>439</v>
      </c>
      <c r="E104" s="108" t="s">
        <v>679</v>
      </c>
      <c r="F104" s="109" t="s">
        <v>424</v>
      </c>
      <c r="G104" s="108" t="s">
        <v>500</v>
      </c>
      <c r="H104" s="109" t="s">
        <v>437</v>
      </c>
      <c r="I104" s="109" t="s">
        <v>427</v>
      </c>
      <c r="J104" s="108" t="s">
        <v>680</v>
      </c>
    </row>
    <row r="105" customHeight="1" spans="1:10">
      <c r="A105" s="110"/>
      <c r="B105" s="110"/>
      <c r="C105" s="108" t="s">
        <v>421</v>
      </c>
      <c r="D105" s="108" t="s">
        <v>445</v>
      </c>
      <c r="E105" s="108" t="s">
        <v>446</v>
      </c>
      <c r="F105" s="109" t="s">
        <v>447</v>
      </c>
      <c r="G105" s="108" t="s">
        <v>614</v>
      </c>
      <c r="H105" s="109" t="s">
        <v>580</v>
      </c>
      <c r="I105" s="109" t="s">
        <v>427</v>
      </c>
      <c r="J105" s="108" t="s">
        <v>681</v>
      </c>
    </row>
    <row r="106" customHeight="1" spans="1:10">
      <c r="A106" s="110"/>
      <c r="B106" s="110"/>
      <c r="C106" s="108" t="s">
        <v>451</v>
      </c>
      <c r="D106" s="108" t="s">
        <v>457</v>
      </c>
      <c r="E106" s="108" t="s">
        <v>682</v>
      </c>
      <c r="F106" s="109" t="s">
        <v>435</v>
      </c>
      <c r="G106" s="108" t="s">
        <v>500</v>
      </c>
      <c r="H106" s="109" t="s">
        <v>437</v>
      </c>
      <c r="I106" s="109" t="s">
        <v>427</v>
      </c>
      <c r="J106" s="108" t="s">
        <v>683</v>
      </c>
    </row>
    <row r="107" customHeight="1" spans="1:10">
      <c r="A107" s="110"/>
      <c r="B107" s="110"/>
      <c r="C107" s="108" t="s">
        <v>462</v>
      </c>
      <c r="D107" s="108" t="s">
        <v>463</v>
      </c>
      <c r="E107" s="108" t="s">
        <v>684</v>
      </c>
      <c r="F107" s="109" t="s">
        <v>447</v>
      </c>
      <c r="G107" s="108" t="s">
        <v>483</v>
      </c>
      <c r="H107" s="109" t="s">
        <v>469</v>
      </c>
      <c r="I107" s="109" t="s">
        <v>427</v>
      </c>
      <c r="J107" s="108" t="s">
        <v>685</v>
      </c>
    </row>
    <row r="108" customHeight="1" spans="1:10">
      <c r="A108" s="106" t="str">
        <f>"   "&amp;"防止返贫致贫保险工作市级财政承担专项资金"</f>
        <v>   防止返贫致贫保险工作市级财政承担专项资金</v>
      </c>
      <c r="B108" s="107" t="s">
        <v>686</v>
      </c>
      <c r="C108" s="110"/>
      <c r="D108" s="110"/>
      <c r="E108" s="110"/>
      <c r="F108" s="110"/>
      <c r="G108" s="110"/>
      <c r="H108" s="110"/>
      <c r="I108" s="110"/>
      <c r="J108" s="110"/>
    </row>
    <row r="109" customHeight="1" spans="1:10">
      <c r="A109" s="110"/>
      <c r="B109" s="110"/>
      <c r="C109" s="108" t="s">
        <v>421</v>
      </c>
      <c r="D109" s="108" t="s">
        <v>422</v>
      </c>
      <c r="E109" s="108" t="s">
        <v>687</v>
      </c>
      <c r="F109" s="109" t="s">
        <v>424</v>
      </c>
      <c r="G109" s="108" t="s">
        <v>688</v>
      </c>
      <c r="H109" s="109" t="s">
        <v>477</v>
      </c>
      <c r="I109" s="109" t="s">
        <v>427</v>
      </c>
      <c r="J109" s="108" t="s">
        <v>689</v>
      </c>
    </row>
    <row r="110" customHeight="1" spans="1:10">
      <c r="A110" s="110"/>
      <c r="B110" s="110"/>
      <c r="C110" s="108" t="s">
        <v>421</v>
      </c>
      <c r="D110" s="108" t="s">
        <v>422</v>
      </c>
      <c r="E110" s="108" t="s">
        <v>690</v>
      </c>
      <c r="F110" s="109" t="s">
        <v>424</v>
      </c>
      <c r="G110" s="108" t="s">
        <v>691</v>
      </c>
      <c r="H110" s="109" t="s">
        <v>477</v>
      </c>
      <c r="I110" s="109" t="s">
        <v>427</v>
      </c>
      <c r="J110" s="108" t="s">
        <v>692</v>
      </c>
    </row>
    <row r="111" customHeight="1" spans="1:10">
      <c r="A111" s="110"/>
      <c r="B111" s="110"/>
      <c r="C111" s="108" t="s">
        <v>421</v>
      </c>
      <c r="D111" s="108" t="s">
        <v>433</v>
      </c>
      <c r="E111" s="108" t="s">
        <v>693</v>
      </c>
      <c r="F111" s="109" t="s">
        <v>424</v>
      </c>
      <c r="G111" s="108" t="s">
        <v>500</v>
      </c>
      <c r="H111" s="109" t="s">
        <v>437</v>
      </c>
      <c r="I111" s="109" t="s">
        <v>427</v>
      </c>
      <c r="J111" s="108" t="s">
        <v>694</v>
      </c>
    </row>
    <row r="112" customHeight="1" spans="1:10">
      <c r="A112" s="110"/>
      <c r="B112" s="110"/>
      <c r="C112" s="108" t="s">
        <v>421</v>
      </c>
      <c r="D112" s="108" t="s">
        <v>439</v>
      </c>
      <c r="E112" s="108" t="s">
        <v>695</v>
      </c>
      <c r="F112" s="109" t="s">
        <v>424</v>
      </c>
      <c r="G112" s="108" t="s">
        <v>696</v>
      </c>
      <c r="H112" s="109" t="s">
        <v>442</v>
      </c>
      <c r="I112" s="109" t="s">
        <v>443</v>
      </c>
      <c r="J112" s="108" t="s">
        <v>697</v>
      </c>
    </row>
    <row r="113" customHeight="1" spans="1:10">
      <c r="A113" s="110"/>
      <c r="B113" s="110"/>
      <c r="C113" s="108" t="s">
        <v>421</v>
      </c>
      <c r="D113" s="108" t="s">
        <v>445</v>
      </c>
      <c r="E113" s="108" t="s">
        <v>446</v>
      </c>
      <c r="F113" s="109" t="s">
        <v>447</v>
      </c>
      <c r="G113" s="108" t="s">
        <v>500</v>
      </c>
      <c r="H113" s="109" t="s">
        <v>698</v>
      </c>
      <c r="I113" s="109" t="s">
        <v>427</v>
      </c>
      <c r="J113" s="108" t="s">
        <v>699</v>
      </c>
    </row>
    <row r="114" customHeight="1" spans="1:10">
      <c r="A114" s="110"/>
      <c r="B114" s="110"/>
      <c r="C114" s="108" t="s">
        <v>451</v>
      </c>
      <c r="D114" s="108" t="s">
        <v>457</v>
      </c>
      <c r="E114" s="108" t="s">
        <v>700</v>
      </c>
      <c r="F114" s="109" t="s">
        <v>435</v>
      </c>
      <c r="G114" s="108" t="s">
        <v>503</v>
      </c>
      <c r="H114" s="109" t="s">
        <v>437</v>
      </c>
      <c r="I114" s="109" t="s">
        <v>427</v>
      </c>
      <c r="J114" s="108" t="s">
        <v>701</v>
      </c>
    </row>
    <row r="115" customHeight="1" spans="1:10">
      <c r="A115" s="110"/>
      <c r="B115" s="110"/>
      <c r="C115" s="108" t="s">
        <v>451</v>
      </c>
      <c r="D115" s="108" t="s">
        <v>457</v>
      </c>
      <c r="E115" s="108" t="s">
        <v>702</v>
      </c>
      <c r="F115" s="109" t="s">
        <v>424</v>
      </c>
      <c r="G115" s="108" t="s">
        <v>703</v>
      </c>
      <c r="H115" s="109" t="s">
        <v>703</v>
      </c>
      <c r="I115" s="109" t="s">
        <v>443</v>
      </c>
      <c r="J115" s="108" t="s">
        <v>704</v>
      </c>
    </row>
    <row r="116" customHeight="1" spans="1:10">
      <c r="A116" s="110"/>
      <c r="B116" s="110"/>
      <c r="C116" s="108" t="s">
        <v>462</v>
      </c>
      <c r="D116" s="108" t="s">
        <v>463</v>
      </c>
      <c r="E116" s="108" t="s">
        <v>705</v>
      </c>
      <c r="F116" s="109" t="s">
        <v>435</v>
      </c>
      <c r="G116" s="108" t="s">
        <v>513</v>
      </c>
      <c r="H116" s="109" t="s">
        <v>437</v>
      </c>
      <c r="I116" s="109" t="s">
        <v>427</v>
      </c>
      <c r="J116" s="108" t="s">
        <v>706</v>
      </c>
    </row>
    <row r="117" customHeight="1" spans="1:10">
      <c r="A117" s="106" t="str">
        <f>"   "&amp;"政策性农业保险市级农业畜牧业保费补贴经费"</f>
        <v>   政策性农业保险市级农业畜牧业保费补贴经费</v>
      </c>
      <c r="B117" s="107" t="s">
        <v>707</v>
      </c>
      <c r="C117" s="110"/>
      <c r="D117" s="110"/>
      <c r="E117" s="110"/>
      <c r="F117" s="110"/>
      <c r="G117" s="110"/>
      <c r="H117" s="110"/>
      <c r="I117" s="110"/>
      <c r="J117" s="110"/>
    </row>
    <row r="118" customHeight="1" spans="1:10">
      <c r="A118" s="110"/>
      <c r="B118" s="110"/>
      <c r="C118" s="108" t="s">
        <v>421</v>
      </c>
      <c r="D118" s="108" t="s">
        <v>422</v>
      </c>
      <c r="E118" s="108" t="s">
        <v>708</v>
      </c>
      <c r="F118" s="109" t="s">
        <v>424</v>
      </c>
      <c r="G118" s="108" t="s">
        <v>709</v>
      </c>
      <c r="H118" s="109" t="s">
        <v>426</v>
      </c>
      <c r="I118" s="109" t="s">
        <v>427</v>
      </c>
      <c r="J118" s="108" t="s">
        <v>710</v>
      </c>
    </row>
    <row r="119" customHeight="1" spans="1:10">
      <c r="A119" s="110"/>
      <c r="B119" s="110"/>
      <c r="C119" s="108" t="s">
        <v>421</v>
      </c>
      <c r="D119" s="108" t="s">
        <v>422</v>
      </c>
      <c r="E119" s="108" t="s">
        <v>711</v>
      </c>
      <c r="F119" s="109" t="s">
        <v>435</v>
      </c>
      <c r="G119" s="108" t="s">
        <v>712</v>
      </c>
      <c r="H119" s="109" t="s">
        <v>426</v>
      </c>
      <c r="I119" s="109" t="s">
        <v>427</v>
      </c>
      <c r="J119" s="108" t="s">
        <v>713</v>
      </c>
    </row>
    <row r="120" customHeight="1" spans="1:10">
      <c r="A120" s="110"/>
      <c r="B120" s="110"/>
      <c r="C120" s="108" t="s">
        <v>421</v>
      </c>
      <c r="D120" s="108" t="s">
        <v>422</v>
      </c>
      <c r="E120" s="108" t="s">
        <v>714</v>
      </c>
      <c r="F120" s="109" t="s">
        <v>447</v>
      </c>
      <c r="G120" s="108" t="s">
        <v>715</v>
      </c>
      <c r="H120" s="109" t="s">
        <v>716</v>
      </c>
      <c r="I120" s="109" t="s">
        <v>427</v>
      </c>
      <c r="J120" s="108" t="s">
        <v>717</v>
      </c>
    </row>
    <row r="121" customHeight="1" spans="1:10">
      <c r="A121" s="110"/>
      <c r="B121" s="110"/>
      <c r="C121" s="108" t="s">
        <v>421</v>
      </c>
      <c r="D121" s="108" t="s">
        <v>422</v>
      </c>
      <c r="E121" s="108" t="s">
        <v>718</v>
      </c>
      <c r="F121" s="109" t="s">
        <v>447</v>
      </c>
      <c r="G121" s="108" t="s">
        <v>719</v>
      </c>
      <c r="H121" s="109" t="s">
        <v>431</v>
      </c>
      <c r="I121" s="109" t="s">
        <v>427</v>
      </c>
      <c r="J121" s="108" t="s">
        <v>720</v>
      </c>
    </row>
    <row r="122" customHeight="1" spans="1:10">
      <c r="A122" s="110"/>
      <c r="B122" s="110"/>
      <c r="C122" s="108" t="s">
        <v>421</v>
      </c>
      <c r="D122" s="108" t="s">
        <v>433</v>
      </c>
      <c r="E122" s="108" t="s">
        <v>721</v>
      </c>
      <c r="F122" s="109" t="s">
        <v>424</v>
      </c>
      <c r="G122" s="108" t="s">
        <v>722</v>
      </c>
      <c r="H122" s="109" t="s">
        <v>437</v>
      </c>
      <c r="I122" s="109" t="s">
        <v>427</v>
      </c>
      <c r="J122" s="108" t="s">
        <v>723</v>
      </c>
    </row>
    <row r="123" customHeight="1" spans="1:10">
      <c r="A123" s="110"/>
      <c r="B123" s="110"/>
      <c r="C123" s="108" t="s">
        <v>421</v>
      </c>
      <c r="D123" s="108" t="s">
        <v>433</v>
      </c>
      <c r="E123" s="108" t="s">
        <v>724</v>
      </c>
      <c r="F123" s="109" t="s">
        <v>424</v>
      </c>
      <c r="G123" s="108" t="s">
        <v>722</v>
      </c>
      <c r="H123" s="109" t="s">
        <v>437</v>
      </c>
      <c r="I123" s="109" t="s">
        <v>427</v>
      </c>
      <c r="J123" s="108" t="s">
        <v>725</v>
      </c>
    </row>
    <row r="124" customHeight="1" spans="1:10">
      <c r="A124" s="110"/>
      <c r="B124" s="110"/>
      <c r="C124" s="108" t="s">
        <v>421</v>
      </c>
      <c r="D124" s="108" t="s">
        <v>439</v>
      </c>
      <c r="E124" s="108" t="s">
        <v>726</v>
      </c>
      <c r="F124" s="109" t="s">
        <v>424</v>
      </c>
      <c r="G124" s="108" t="s">
        <v>727</v>
      </c>
      <c r="H124" s="109" t="s">
        <v>639</v>
      </c>
      <c r="I124" s="109" t="s">
        <v>443</v>
      </c>
      <c r="J124" s="108" t="s">
        <v>728</v>
      </c>
    </row>
    <row r="125" customHeight="1" spans="1:10">
      <c r="A125" s="110"/>
      <c r="B125" s="110"/>
      <c r="C125" s="108" t="s">
        <v>421</v>
      </c>
      <c r="D125" s="108" t="s">
        <v>445</v>
      </c>
      <c r="E125" s="108" t="s">
        <v>446</v>
      </c>
      <c r="F125" s="109" t="s">
        <v>447</v>
      </c>
      <c r="G125" s="108" t="s">
        <v>729</v>
      </c>
      <c r="H125" s="109" t="s">
        <v>455</v>
      </c>
      <c r="I125" s="109" t="s">
        <v>427</v>
      </c>
      <c r="J125" s="108" t="s">
        <v>730</v>
      </c>
    </row>
    <row r="126" customHeight="1" spans="1:10">
      <c r="A126" s="110"/>
      <c r="B126" s="110"/>
      <c r="C126" s="108" t="s">
        <v>451</v>
      </c>
      <c r="D126" s="108" t="s">
        <v>457</v>
      </c>
      <c r="E126" s="108" t="s">
        <v>731</v>
      </c>
      <c r="F126" s="109" t="s">
        <v>424</v>
      </c>
      <c r="G126" s="108" t="s">
        <v>703</v>
      </c>
      <c r="H126" s="109" t="s">
        <v>732</v>
      </c>
      <c r="I126" s="109" t="s">
        <v>443</v>
      </c>
      <c r="J126" s="108" t="s">
        <v>733</v>
      </c>
    </row>
    <row r="127" customHeight="1" spans="1:10">
      <c r="A127" s="110"/>
      <c r="B127" s="110"/>
      <c r="C127" s="108" t="s">
        <v>451</v>
      </c>
      <c r="D127" s="108" t="s">
        <v>550</v>
      </c>
      <c r="E127" s="108" t="s">
        <v>734</v>
      </c>
      <c r="F127" s="109" t="s">
        <v>424</v>
      </c>
      <c r="G127" s="108" t="s">
        <v>590</v>
      </c>
      <c r="H127" s="109" t="s">
        <v>524</v>
      </c>
      <c r="I127" s="109" t="s">
        <v>443</v>
      </c>
      <c r="J127" s="108" t="s">
        <v>735</v>
      </c>
    </row>
    <row r="128" customHeight="1" spans="1:10">
      <c r="A128" s="110"/>
      <c r="B128" s="110"/>
      <c r="C128" s="108" t="s">
        <v>462</v>
      </c>
      <c r="D128" s="108" t="s">
        <v>463</v>
      </c>
      <c r="E128" s="108" t="s">
        <v>736</v>
      </c>
      <c r="F128" s="109" t="s">
        <v>435</v>
      </c>
      <c r="G128" s="108" t="s">
        <v>737</v>
      </c>
      <c r="H128" s="109" t="s">
        <v>437</v>
      </c>
      <c r="I128" s="109" t="s">
        <v>427</v>
      </c>
      <c r="J128" s="108" t="s">
        <v>738</v>
      </c>
    </row>
    <row r="129" customHeight="1" spans="1:10">
      <c r="A129" s="110"/>
      <c r="B129" s="110"/>
      <c r="C129" s="108" t="s">
        <v>462</v>
      </c>
      <c r="D129" s="108" t="s">
        <v>463</v>
      </c>
      <c r="E129" s="108" t="s">
        <v>739</v>
      </c>
      <c r="F129" s="109" t="s">
        <v>435</v>
      </c>
      <c r="G129" s="108" t="s">
        <v>740</v>
      </c>
      <c r="H129" s="109" t="s">
        <v>437</v>
      </c>
      <c r="I129" s="109" t="s">
        <v>427</v>
      </c>
      <c r="J129" s="108" t="s">
        <v>738</v>
      </c>
    </row>
    <row r="130" customHeight="1" spans="1:10">
      <c r="A130" s="106" t="str">
        <f>"   "&amp;"全市农技推广经费"</f>
        <v>   全市农技推广经费</v>
      </c>
      <c r="B130" s="107" t="s">
        <v>741</v>
      </c>
      <c r="C130" s="110"/>
      <c r="D130" s="110"/>
      <c r="E130" s="110"/>
      <c r="F130" s="110"/>
      <c r="G130" s="110"/>
      <c r="H130" s="110"/>
      <c r="I130" s="110"/>
      <c r="J130" s="110"/>
    </row>
    <row r="131" customHeight="1" spans="1:10">
      <c r="A131" s="110"/>
      <c r="B131" s="110"/>
      <c r="C131" s="108" t="s">
        <v>421</v>
      </c>
      <c r="D131" s="108" t="s">
        <v>422</v>
      </c>
      <c r="E131" s="108" t="s">
        <v>742</v>
      </c>
      <c r="F131" s="109" t="s">
        <v>435</v>
      </c>
      <c r="G131" s="108" t="s">
        <v>743</v>
      </c>
      <c r="H131" s="109" t="s">
        <v>426</v>
      </c>
      <c r="I131" s="109" t="s">
        <v>427</v>
      </c>
      <c r="J131" s="108" t="s">
        <v>744</v>
      </c>
    </row>
    <row r="132" customHeight="1" spans="1:10">
      <c r="A132" s="110"/>
      <c r="B132" s="110"/>
      <c r="C132" s="108" t="s">
        <v>421</v>
      </c>
      <c r="D132" s="108" t="s">
        <v>422</v>
      </c>
      <c r="E132" s="108" t="s">
        <v>745</v>
      </c>
      <c r="F132" s="109" t="s">
        <v>435</v>
      </c>
      <c r="G132" s="108" t="s">
        <v>746</v>
      </c>
      <c r="H132" s="109" t="s">
        <v>566</v>
      </c>
      <c r="I132" s="109" t="s">
        <v>427</v>
      </c>
      <c r="J132" s="108" t="s">
        <v>747</v>
      </c>
    </row>
    <row r="133" customHeight="1" spans="1:10">
      <c r="A133" s="110"/>
      <c r="B133" s="110"/>
      <c r="C133" s="108" t="s">
        <v>421</v>
      </c>
      <c r="D133" s="108" t="s">
        <v>422</v>
      </c>
      <c r="E133" s="108" t="s">
        <v>748</v>
      </c>
      <c r="F133" s="109" t="s">
        <v>435</v>
      </c>
      <c r="G133" s="108" t="s">
        <v>749</v>
      </c>
      <c r="H133" s="109" t="s">
        <v>426</v>
      </c>
      <c r="I133" s="109" t="s">
        <v>427</v>
      </c>
      <c r="J133" s="108" t="s">
        <v>750</v>
      </c>
    </row>
    <row r="134" customHeight="1" spans="1:10">
      <c r="A134" s="110"/>
      <c r="B134" s="110"/>
      <c r="C134" s="108" t="s">
        <v>421</v>
      </c>
      <c r="D134" s="108" t="s">
        <v>422</v>
      </c>
      <c r="E134" s="108" t="s">
        <v>751</v>
      </c>
      <c r="F134" s="109" t="s">
        <v>424</v>
      </c>
      <c r="G134" s="108" t="s">
        <v>752</v>
      </c>
      <c r="H134" s="109" t="s">
        <v>753</v>
      </c>
      <c r="I134" s="109" t="s">
        <v>427</v>
      </c>
      <c r="J134" s="108" t="s">
        <v>754</v>
      </c>
    </row>
    <row r="135" customHeight="1" spans="1:10">
      <c r="A135" s="110"/>
      <c r="B135" s="110"/>
      <c r="C135" s="108" t="s">
        <v>421</v>
      </c>
      <c r="D135" s="108" t="s">
        <v>433</v>
      </c>
      <c r="E135" s="108" t="s">
        <v>755</v>
      </c>
      <c r="F135" s="109" t="s">
        <v>435</v>
      </c>
      <c r="G135" s="108" t="s">
        <v>756</v>
      </c>
      <c r="H135" s="109" t="s">
        <v>437</v>
      </c>
      <c r="I135" s="109" t="s">
        <v>427</v>
      </c>
      <c r="J135" s="108" t="s">
        <v>757</v>
      </c>
    </row>
    <row r="136" customHeight="1" spans="1:10">
      <c r="A136" s="110"/>
      <c r="B136" s="110"/>
      <c r="C136" s="108" t="s">
        <v>421</v>
      </c>
      <c r="D136" s="108" t="s">
        <v>433</v>
      </c>
      <c r="E136" s="108" t="s">
        <v>758</v>
      </c>
      <c r="F136" s="109" t="s">
        <v>435</v>
      </c>
      <c r="G136" s="108" t="s">
        <v>756</v>
      </c>
      <c r="H136" s="109" t="s">
        <v>437</v>
      </c>
      <c r="I136" s="109" t="s">
        <v>427</v>
      </c>
      <c r="J136" s="108" t="s">
        <v>757</v>
      </c>
    </row>
    <row r="137" customHeight="1" spans="1:10">
      <c r="A137" s="110"/>
      <c r="B137" s="110"/>
      <c r="C137" s="108" t="s">
        <v>421</v>
      </c>
      <c r="D137" s="108" t="s">
        <v>433</v>
      </c>
      <c r="E137" s="108" t="s">
        <v>759</v>
      </c>
      <c r="F137" s="109" t="s">
        <v>435</v>
      </c>
      <c r="G137" s="108" t="s">
        <v>760</v>
      </c>
      <c r="H137" s="109" t="s">
        <v>437</v>
      </c>
      <c r="I137" s="109" t="s">
        <v>427</v>
      </c>
      <c r="J137" s="108" t="s">
        <v>761</v>
      </c>
    </row>
    <row r="138" customHeight="1" spans="1:10">
      <c r="A138" s="110"/>
      <c r="B138" s="110"/>
      <c r="C138" s="108" t="s">
        <v>421</v>
      </c>
      <c r="D138" s="108" t="s">
        <v>433</v>
      </c>
      <c r="E138" s="108" t="s">
        <v>762</v>
      </c>
      <c r="F138" s="109" t="s">
        <v>424</v>
      </c>
      <c r="G138" s="108" t="s">
        <v>722</v>
      </c>
      <c r="H138" s="109" t="s">
        <v>437</v>
      </c>
      <c r="I138" s="109" t="s">
        <v>427</v>
      </c>
      <c r="J138" s="108" t="s">
        <v>757</v>
      </c>
    </row>
    <row r="139" customHeight="1" spans="1:10">
      <c r="A139" s="110"/>
      <c r="B139" s="110"/>
      <c r="C139" s="108" t="s">
        <v>421</v>
      </c>
      <c r="D139" s="108" t="s">
        <v>433</v>
      </c>
      <c r="E139" s="108" t="s">
        <v>763</v>
      </c>
      <c r="F139" s="109" t="s">
        <v>424</v>
      </c>
      <c r="G139" s="108" t="s">
        <v>764</v>
      </c>
      <c r="H139" s="109" t="s">
        <v>437</v>
      </c>
      <c r="I139" s="109" t="s">
        <v>427</v>
      </c>
      <c r="J139" s="108" t="s">
        <v>765</v>
      </c>
    </row>
    <row r="140" customHeight="1" spans="1:10">
      <c r="A140" s="110"/>
      <c r="B140" s="110"/>
      <c r="C140" s="108" t="s">
        <v>421</v>
      </c>
      <c r="D140" s="108" t="s">
        <v>433</v>
      </c>
      <c r="E140" s="108" t="s">
        <v>673</v>
      </c>
      <c r="F140" s="109" t="s">
        <v>424</v>
      </c>
      <c r="G140" s="108" t="s">
        <v>500</v>
      </c>
      <c r="H140" s="109" t="s">
        <v>437</v>
      </c>
      <c r="I140" s="109" t="s">
        <v>427</v>
      </c>
      <c r="J140" s="108" t="s">
        <v>674</v>
      </c>
    </row>
    <row r="141" customHeight="1" spans="1:10">
      <c r="A141" s="110"/>
      <c r="B141" s="110"/>
      <c r="C141" s="108" t="s">
        <v>421</v>
      </c>
      <c r="D141" s="108" t="s">
        <v>439</v>
      </c>
      <c r="E141" s="108" t="s">
        <v>766</v>
      </c>
      <c r="F141" s="109" t="s">
        <v>424</v>
      </c>
      <c r="G141" s="108" t="s">
        <v>523</v>
      </c>
      <c r="H141" s="109" t="s">
        <v>524</v>
      </c>
      <c r="I141" s="109" t="s">
        <v>443</v>
      </c>
      <c r="J141" s="108" t="s">
        <v>767</v>
      </c>
    </row>
    <row r="142" customHeight="1" spans="1:10">
      <c r="A142" s="110"/>
      <c r="B142" s="110"/>
      <c r="C142" s="108" t="s">
        <v>421</v>
      </c>
      <c r="D142" s="108" t="s">
        <v>439</v>
      </c>
      <c r="E142" s="108" t="s">
        <v>768</v>
      </c>
      <c r="F142" s="109" t="s">
        <v>424</v>
      </c>
      <c r="G142" s="108" t="s">
        <v>769</v>
      </c>
      <c r="H142" s="109" t="s">
        <v>524</v>
      </c>
      <c r="I142" s="109" t="s">
        <v>443</v>
      </c>
      <c r="J142" s="108" t="s">
        <v>770</v>
      </c>
    </row>
    <row r="143" customHeight="1" spans="1:10">
      <c r="A143" s="110"/>
      <c r="B143" s="110"/>
      <c r="C143" s="108" t="s">
        <v>421</v>
      </c>
      <c r="D143" s="108" t="s">
        <v>439</v>
      </c>
      <c r="E143" s="108" t="s">
        <v>771</v>
      </c>
      <c r="F143" s="109" t="s">
        <v>424</v>
      </c>
      <c r="G143" s="108" t="s">
        <v>523</v>
      </c>
      <c r="H143" s="109" t="s">
        <v>524</v>
      </c>
      <c r="I143" s="109" t="s">
        <v>443</v>
      </c>
      <c r="J143" s="108" t="s">
        <v>772</v>
      </c>
    </row>
    <row r="144" customHeight="1" spans="1:10">
      <c r="A144" s="110"/>
      <c r="B144" s="110"/>
      <c r="C144" s="108" t="s">
        <v>421</v>
      </c>
      <c r="D144" s="108" t="s">
        <v>439</v>
      </c>
      <c r="E144" s="108" t="s">
        <v>773</v>
      </c>
      <c r="F144" s="109" t="s">
        <v>424</v>
      </c>
      <c r="G144" s="108" t="s">
        <v>523</v>
      </c>
      <c r="H144" s="109" t="s">
        <v>524</v>
      </c>
      <c r="I144" s="109" t="s">
        <v>443</v>
      </c>
      <c r="J144" s="108" t="s">
        <v>772</v>
      </c>
    </row>
    <row r="145" customHeight="1" spans="1:10">
      <c r="A145" s="110"/>
      <c r="B145" s="110"/>
      <c r="C145" s="108" t="s">
        <v>421</v>
      </c>
      <c r="D145" s="108" t="s">
        <v>439</v>
      </c>
      <c r="E145" s="108" t="s">
        <v>679</v>
      </c>
      <c r="F145" s="109" t="s">
        <v>424</v>
      </c>
      <c r="G145" s="108" t="s">
        <v>500</v>
      </c>
      <c r="H145" s="109" t="s">
        <v>437</v>
      </c>
      <c r="I145" s="109" t="s">
        <v>427</v>
      </c>
      <c r="J145" s="108" t="s">
        <v>680</v>
      </c>
    </row>
    <row r="146" customHeight="1" spans="1:10">
      <c r="A146" s="110"/>
      <c r="B146" s="110"/>
      <c r="C146" s="108" t="s">
        <v>421</v>
      </c>
      <c r="D146" s="108" t="s">
        <v>445</v>
      </c>
      <c r="E146" s="108" t="s">
        <v>446</v>
      </c>
      <c r="F146" s="109" t="s">
        <v>447</v>
      </c>
      <c r="G146" s="108" t="s">
        <v>774</v>
      </c>
      <c r="H146" s="109" t="s">
        <v>460</v>
      </c>
      <c r="I146" s="109" t="s">
        <v>443</v>
      </c>
      <c r="J146" s="108" t="s">
        <v>775</v>
      </c>
    </row>
    <row r="147" customHeight="1" spans="1:10">
      <c r="A147" s="110"/>
      <c r="B147" s="110"/>
      <c r="C147" s="108" t="s">
        <v>451</v>
      </c>
      <c r="D147" s="108" t="s">
        <v>545</v>
      </c>
      <c r="E147" s="108" t="s">
        <v>776</v>
      </c>
      <c r="F147" s="109" t="s">
        <v>435</v>
      </c>
      <c r="G147" s="108" t="s">
        <v>777</v>
      </c>
      <c r="H147" s="109" t="s">
        <v>437</v>
      </c>
      <c r="I147" s="109" t="s">
        <v>443</v>
      </c>
      <c r="J147" s="108" t="s">
        <v>777</v>
      </c>
    </row>
    <row r="148" customHeight="1" spans="1:10">
      <c r="A148" s="110"/>
      <c r="B148" s="110"/>
      <c r="C148" s="108" t="s">
        <v>451</v>
      </c>
      <c r="D148" s="108" t="s">
        <v>550</v>
      </c>
      <c r="E148" s="108" t="s">
        <v>778</v>
      </c>
      <c r="F148" s="109" t="s">
        <v>424</v>
      </c>
      <c r="G148" s="108" t="s">
        <v>779</v>
      </c>
      <c r="H148" s="109" t="s">
        <v>492</v>
      </c>
      <c r="I148" s="109" t="s">
        <v>443</v>
      </c>
      <c r="J148" s="108" t="s">
        <v>780</v>
      </c>
    </row>
    <row r="149" customHeight="1" spans="1:10">
      <c r="A149" s="110"/>
      <c r="B149" s="110"/>
      <c r="C149" s="108" t="s">
        <v>451</v>
      </c>
      <c r="D149" s="108" t="s">
        <v>550</v>
      </c>
      <c r="E149" s="108" t="s">
        <v>781</v>
      </c>
      <c r="F149" s="109" t="s">
        <v>435</v>
      </c>
      <c r="G149" s="108" t="s">
        <v>782</v>
      </c>
      <c r="H149" s="109" t="s">
        <v>437</v>
      </c>
      <c r="I149" s="109" t="s">
        <v>443</v>
      </c>
      <c r="J149" s="108" t="s">
        <v>782</v>
      </c>
    </row>
    <row r="150" customHeight="1" spans="1:10">
      <c r="A150" s="110"/>
      <c r="B150" s="110"/>
      <c r="C150" s="108" t="s">
        <v>462</v>
      </c>
      <c r="D150" s="108" t="s">
        <v>463</v>
      </c>
      <c r="E150" s="108" t="s">
        <v>783</v>
      </c>
      <c r="F150" s="109" t="s">
        <v>435</v>
      </c>
      <c r="G150" s="108" t="s">
        <v>465</v>
      </c>
      <c r="H150" s="109" t="s">
        <v>437</v>
      </c>
      <c r="I150" s="109" t="s">
        <v>427</v>
      </c>
      <c r="J150" s="108" t="s">
        <v>738</v>
      </c>
    </row>
    <row r="151" customHeight="1" spans="1:10">
      <c r="A151" s="110"/>
      <c r="B151" s="110"/>
      <c r="C151" s="108" t="s">
        <v>462</v>
      </c>
      <c r="D151" s="108" t="s">
        <v>463</v>
      </c>
      <c r="E151" s="108" t="s">
        <v>739</v>
      </c>
      <c r="F151" s="109" t="s">
        <v>435</v>
      </c>
      <c r="G151" s="108" t="s">
        <v>784</v>
      </c>
      <c r="H151" s="109" t="s">
        <v>437</v>
      </c>
      <c r="I151" s="109" t="s">
        <v>427</v>
      </c>
      <c r="J151" s="108" t="s">
        <v>738</v>
      </c>
    </row>
    <row r="152" customHeight="1" spans="1:10">
      <c r="A152" s="106" t="str">
        <f>"   "&amp;"综合执法工作专项经费"</f>
        <v>   综合执法工作专项经费</v>
      </c>
      <c r="B152" s="107" t="s">
        <v>785</v>
      </c>
      <c r="C152" s="110"/>
      <c r="D152" s="110"/>
      <c r="E152" s="110"/>
      <c r="F152" s="110"/>
      <c r="G152" s="110"/>
      <c r="H152" s="110"/>
      <c r="I152" s="110"/>
      <c r="J152" s="110"/>
    </row>
    <row r="153" customHeight="1" spans="1:10">
      <c r="A153" s="110"/>
      <c r="B153" s="110"/>
      <c r="C153" s="108" t="s">
        <v>421</v>
      </c>
      <c r="D153" s="108" t="s">
        <v>422</v>
      </c>
      <c r="E153" s="108" t="s">
        <v>786</v>
      </c>
      <c r="F153" s="109" t="s">
        <v>424</v>
      </c>
      <c r="G153" s="108" t="s">
        <v>787</v>
      </c>
      <c r="H153" s="109" t="s">
        <v>788</v>
      </c>
      <c r="I153" s="109" t="s">
        <v>427</v>
      </c>
      <c r="J153" s="108" t="s">
        <v>789</v>
      </c>
    </row>
    <row r="154" customHeight="1" spans="1:10">
      <c r="A154" s="110"/>
      <c r="B154" s="110"/>
      <c r="C154" s="108" t="s">
        <v>421</v>
      </c>
      <c r="D154" s="108" t="s">
        <v>422</v>
      </c>
      <c r="E154" s="108" t="s">
        <v>620</v>
      </c>
      <c r="F154" s="109" t="s">
        <v>424</v>
      </c>
      <c r="G154" s="108" t="s">
        <v>602</v>
      </c>
      <c r="H154" s="109" t="s">
        <v>469</v>
      </c>
      <c r="I154" s="109" t="s">
        <v>427</v>
      </c>
      <c r="J154" s="108" t="s">
        <v>790</v>
      </c>
    </row>
    <row r="155" customHeight="1" spans="1:10">
      <c r="A155" s="110"/>
      <c r="B155" s="110"/>
      <c r="C155" s="108" t="s">
        <v>421</v>
      </c>
      <c r="D155" s="108" t="s">
        <v>422</v>
      </c>
      <c r="E155" s="108" t="s">
        <v>791</v>
      </c>
      <c r="F155" s="109" t="s">
        <v>435</v>
      </c>
      <c r="G155" s="108" t="s">
        <v>198</v>
      </c>
      <c r="H155" s="109" t="s">
        <v>469</v>
      </c>
      <c r="I155" s="109" t="s">
        <v>427</v>
      </c>
      <c r="J155" s="108" t="s">
        <v>790</v>
      </c>
    </row>
    <row r="156" customHeight="1" spans="1:10">
      <c r="A156" s="110"/>
      <c r="B156" s="110"/>
      <c r="C156" s="108" t="s">
        <v>421</v>
      </c>
      <c r="D156" s="108" t="s">
        <v>422</v>
      </c>
      <c r="E156" s="108" t="s">
        <v>792</v>
      </c>
      <c r="F156" s="109" t="s">
        <v>435</v>
      </c>
      <c r="G156" s="108" t="s">
        <v>201</v>
      </c>
      <c r="H156" s="109" t="s">
        <v>486</v>
      </c>
      <c r="I156" s="109" t="s">
        <v>427</v>
      </c>
      <c r="J156" s="108" t="s">
        <v>793</v>
      </c>
    </row>
    <row r="157" customHeight="1" spans="1:10">
      <c r="A157" s="110"/>
      <c r="B157" s="110"/>
      <c r="C157" s="108" t="s">
        <v>421</v>
      </c>
      <c r="D157" s="108" t="s">
        <v>422</v>
      </c>
      <c r="E157" s="108" t="s">
        <v>794</v>
      </c>
      <c r="F157" s="109" t="s">
        <v>424</v>
      </c>
      <c r="G157" s="108" t="s">
        <v>795</v>
      </c>
      <c r="H157" s="109" t="s">
        <v>469</v>
      </c>
      <c r="I157" s="109" t="s">
        <v>427</v>
      </c>
      <c r="J157" s="108" t="s">
        <v>796</v>
      </c>
    </row>
    <row r="158" customHeight="1" spans="1:10">
      <c r="A158" s="110"/>
      <c r="B158" s="110"/>
      <c r="C158" s="108" t="s">
        <v>421</v>
      </c>
      <c r="D158" s="108" t="s">
        <v>433</v>
      </c>
      <c r="E158" s="108" t="s">
        <v>797</v>
      </c>
      <c r="F158" s="109" t="s">
        <v>424</v>
      </c>
      <c r="G158" s="108" t="s">
        <v>798</v>
      </c>
      <c r="H158" s="109" t="s">
        <v>437</v>
      </c>
      <c r="I158" s="109" t="s">
        <v>427</v>
      </c>
      <c r="J158" s="108" t="s">
        <v>799</v>
      </c>
    </row>
    <row r="159" customHeight="1" spans="1:10">
      <c r="A159" s="110"/>
      <c r="B159" s="110"/>
      <c r="C159" s="108" t="s">
        <v>421</v>
      </c>
      <c r="D159" s="108" t="s">
        <v>433</v>
      </c>
      <c r="E159" s="108" t="s">
        <v>800</v>
      </c>
      <c r="F159" s="109" t="s">
        <v>424</v>
      </c>
      <c r="G159" s="108" t="s">
        <v>801</v>
      </c>
      <c r="H159" s="109" t="s">
        <v>437</v>
      </c>
      <c r="I159" s="109" t="s">
        <v>427</v>
      </c>
      <c r="J159" s="108" t="s">
        <v>802</v>
      </c>
    </row>
    <row r="160" customHeight="1" spans="1:10">
      <c r="A160" s="110"/>
      <c r="B160" s="110"/>
      <c r="C160" s="108" t="s">
        <v>421</v>
      </c>
      <c r="D160" s="108" t="s">
        <v>439</v>
      </c>
      <c r="E160" s="108" t="s">
        <v>803</v>
      </c>
      <c r="F160" s="109" t="s">
        <v>424</v>
      </c>
      <c r="G160" s="108" t="s">
        <v>804</v>
      </c>
      <c r="H160" s="109" t="s">
        <v>437</v>
      </c>
      <c r="I160" s="109" t="s">
        <v>427</v>
      </c>
      <c r="J160" s="108" t="s">
        <v>805</v>
      </c>
    </row>
    <row r="161" customHeight="1" spans="1:10">
      <c r="A161" s="110"/>
      <c r="B161" s="110"/>
      <c r="C161" s="108" t="s">
        <v>421</v>
      </c>
      <c r="D161" s="108" t="s">
        <v>439</v>
      </c>
      <c r="E161" s="108" t="s">
        <v>806</v>
      </c>
      <c r="F161" s="109" t="s">
        <v>424</v>
      </c>
      <c r="G161" s="108" t="s">
        <v>784</v>
      </c>
      <c r="H161" s="109" t="s">
        <v>437</v>
      </c>
      <c r="I161" s="109" t="s">
        <v>427</v>
      </c>
      <c r="J161" s="108" t="s">
        <v>807</v>
      </c>
    </row>
    <row r="162" customHeight="1" spans="1:10">
      <c r="A162" s="110"/>
      <c r="B162" s="110"/>
      <c r="C162" s="108" t="s">
        <v>421</v>
      </c>
      <c r="D162" s="108" t="s">
        <v>445</v>
      </c>
      <c r="E162" s="108" t="s">
        <v>446</v>
      </c>
      <c r="F162" s="109" t="s">
        <v>447</v>
      </c>
      <c r="G162" s="108" t="s">
        <v>500</v>
      </c>
      <c r="H162" s="109" t="s">
        <v>437</v>
      </c>
      <c r="I162" s="109" t="s">
        <v>427</v>
      </c>
      <c r="J162" s="108" t="s">
        <v>808</v>
      </c>
    </row>
    <row r="163" customHeight="1" spans="1:10">
      <c r="A163" s="110"/>
      <c r="B163" s="110"/>
      <c r="C163" s="108" t="s">
        <v>451</v>
      </c>
      <c r="D163" s="108" t="s">
        <v>457</v>
      </c>
      <c r="E163" s="108" t="s">
        <v>647</v>
      </c>
      <c r="F163" s="109" t="s">
        <v>424</v>
      </c>
      <c r="G163" s="108" t="s">
        <v>465</v>
      </c>
      <c r="H163" s="109" t="s">
        <v>437</v>
      </c>
      <c r="I163" s="109" t="s">
        <v>427</v>
      </c>
      <c r="J163" s="108" t="s">
        <v>648</v>
      </c>
    </row>
    <row r="164" customHeight="1" spans="1:10">
      <c r="A164" s="110"/>
      <c r="B164" s="110"/>
      <c r="C164" s="108" t="s">
        <v>462</v>
      </c>
      <c r="D164" s="108" t="s">
        <v>463</v>
      </c>
      <c r="E164" s="108" t="s">
        <v>809</v>
      </c>
      <c r="F164" s="109" t="s">
        <v>424</v>
      </c>
      <c r="G164" s="108" t="s">
        <v>465</v>
      </c>
      <c r="H164" s="109" t="s">
        <v>437</v>
      </c>
      <c r="I164" s="109" t="s">
        <v>427</v>
      </c>
      <c r="J164" s="108" t="s">
        <v>810</v>
      </c>
    </row>
    <row r="165" customHeight="1" spans="1:10">
      <c r="A165" s="110"/>
      <c r="B165" s="110"/>
      <c r="C165" s="108" t="s">
        <v>462</v>
      </c>
      <c r="D165" s="108" t="s">
        <v>463</v>
      </c>
      <c r="E165" s="108" t="s">
        <v>811</v>
      </c>
      <c r="F165" s="109" t="s">
        <v>424</v>
      </c>
      <c r="G165" s="108" t="s">
        <v>804</v>
      </c>
      <c r="H165" s="109" t="s">
        <v>437</v>
      </c>
      <c r="I165" s="109" t="s">
        <v>427</v>
      </c>
      <c r="J165" s="108" t="s">
        <v>812</v>
      </c>
    </row>
    <row r="166" customHeight="1" spans="1:10">
      <c r="A166" s="106" t="str">
        <f>"   "&amp;"畜牧水产技术推广站项目补助资金"</f>
        <v>   畜牧水产技术推广站项目补助资金</v>
      </c>
      <c r="B166" s="107" t="s">
        <v>813</v>
      </c>
      <c r="C166" s="110"/>
      <c r="D166" s="110"/>
      <c r="E166" s="110"/>
      <c r="F166" s="110"/>
      <c r="G166" s="110"/>
      <c r="H166" s="110"/>
      <c r="I166" s="110"/>
      <c r="J166" s="110"/>
    </row>
    <row r="167" customHeight="1" spans="1:10">
      <c r="A167" s="110"/>
      <c r="B167" s="110"/>
      <c r="C167" s="108" t="s">
        <v>421</v>
      </c>
      <c r="D167" s="108" t="s">
        <v>422</v>
      </c>
      <c r="E167" s="108" t="s">
        <v>814</v>
      </c>
      <c r="F167" s="109" t="s">
        <v>435</v>
      </c>
      <c r="G167" s="108" t="s">
        <v>815</v>
      </c>
      <c r="H167" s="109" t="s">
        <v>816</v>
      </c>
      <c r="I167" s="109" t="s">
        <v>427</v>
      </c>
      <c r="J167" s="108" t="s">
        <v>817</v>
      </c>
    </row>
    <row r="168" customHeight="1" spans="1:10">
      <c r="A168" s="110"/>
      <c r="B168" s="110"/>
      <c r="C168" s="108" t="s">
        <v>421</v>
      </c>
      <c r="D168" s="108" t="s">
        <v>422</v>
      </c>
      <c r="E168" s="108" t="s">
        <v>818</v>
      </c>
      <c r="F168" s="109" t="s">
        <v>435</v>
      </c>
      <c r="G168" s="108" t="s">
        <v>819</v>
      </c>
      <c r="H168" s="109" t="s">
        <v>426</v>
      </c>
      <c r="I168" s="109" t="s">
        <v>427</v>
      </c>
      <c r="J168" s="108" t="s">
        <v>820</v>
      </c>
    </row>
    <row r="169" customHeight="1" spans="1:10">
      <c r="A169" s="110"/>
      <c r="B169" s="110"/>
      <c r="C169" s="108" t="s">
        <v>421</v>
      </c>
      <c r="D169" s="108" t="s">
        <v>422</v>
      </c>
      <c r="E169" s="108" t="s">
        <v>821</v>
      </c>
      <c r="F169" s="109" t="s">
        <v>424</v>
      </c>
      <c r="G169" s="108" t="s">
        <v>602</v>
      </c>
      <c r="H169" s="109" t="s">
        <v>426</v>
      </c>
      <c r="I169" s="109" t="s">
        <v>427</v>
      </c>
      <c r="J169" s="108" t="s">
        <v>822</v>
      </c>
    </row>
    <row r="170" customHeight="1" spans="1:10">
      <c r="A170" s="110"/>
      <c r="B170" s="110"/>
      <c r="C170" s="108" t="s">
        <v>421</v>
      </c>
      <c r="D170" s="108" t="s">
        <v>433</v>
      </c>
      <c r="E170" s="108" t="s">
        <v>823</v>
      </c>
      <c r="F170" s="109" t="s">
        <v>447</v>
      </c>
      <c r="G170" s="108" t="s">
        <v>824</v>
      </c>
      <c r="H170" s="109" t="s">
        <v>825</v>
      </c>
      <c r="I170" s="109" t="s">
        <v>427</v>
      </c>
      <c r="J170" s="108" t="s">
        <v>826</v>
      </c>
    </row>
    <row r="171" customHeight="1" spans="1:10">
      <c r="A171" s="110"/>
      <c r="B171" s="110"/>
      <c r="C171" s="108" t="s">
        <v>421</v>
      </c>
      <c r="D171" s="108" t="s">
        <v>433</v>
      </c>
      <c r="E171" s="108" t="s">
        <v>827</v>
      </c>
      <c r="F171" s="109" t="s">
        <v>424</v>
      </c>
      <c r="G171" s="108" t="s">
        <v>828</v>
      </c>
      <c r="H171" s="109" t="s">
        <v>584</v>
      </c>
      <c r="I171" s="109" t="s">
        <v>443</v>
      </c>
      <c r="J171" s="108" t="s">
        <v>829</v>
      </c>
    </row>
    <row r="172" customHeight="1" spans="1:10">
      <c r="A172" s="110"/>
      <c r="B172" s="110"/>
      <c r="C172" s="108" t="s">
        <v>421</v>
      </c>
      <c r="D172" s="108" t="s">
        <v>433</v>
      </c>
      <c r="E172" s="108" t="s">
        <v>830</v>
      </c>
      <c r="F172" s="109" t="s">
        <v>424</v>
      </c>
      <c r="G172" s="108" t="s">
        <v>831</v>
      </c>
      <c r="H172" s="109" t="s">
        <v>584</v>
      </c>
      <c r="I172" s="109" t="s">
        <v>443</v>
      </c>
      <c r="J172" s="108" t="s">
        <v>832</v>
      </c>
    </row>
    <row r="173" customHeight="1" spans="1:10">
      <c r="A173" s="110"/>
      <c r="B173" s="110"/>
      <c r="C173" s="108" t="s">
        <v>421</v>
      </c>
      <c r="D173" s="108" t="s">
        <v>439</v>
      </c>
      <c r="E173" s="108" t="s">
        <v>637</v>
      </c>
      <c r="F173" s="109" t="s">
        <v>424</v>
      </c>
      <c r="G173" s="108" t="s">
        <v>523</v>
      </c>
      <c r="H173" s="109" t="s">
        <v>639</v>
      </c>
      <c r="I173" s="109" t="s">
        <v>443</v>
      </c>
      <c r="J173" s="108" t="s">
        <v>833</v>
      </c>
    </row>
    <row r="174" customHeight="1" spans="1:10">
      <c r="A174" s="110"/>
      <c r="B174" s="110"/>
      <c r="C174" s="108" t="s">
        <v>421</v>
      </c>
      <c r="D174" s="108" t="s">
        <v>445</v>
      </c>
      <c r="E174" s="108" t="s">
        <v>834</v>
      </c>
      <c r="F174" s="109" t="s">
        <v>424</v>
      </c>
      <c r="G174" s="108" t="s">
        <v>835</v>
      </c>
      <c r="H174" s="109" t="s">
        <v>836</v>
      </c>
      <c r="I174" s="109" t="s">
        <v>427</v>
      </c>
      <c r="J174" s="108" t="s">
        <v>837</v>
      </c>
    </row>
    <row r="175" customHeight="1" spans="1:10">
      <c r="A175" s="110"/>
      <c r="B175" s="110"/>
      <c r="C175" s="108" t="s">
        <v>421</v>
      </c>
      <c r="D175" s="108" t="s">
        <v>445</v>
      </c>
      <c r="E175" s="108" t="s">
        <v>446</v>
      </c>
      <c r="F175" s="109" t="s">
        <v>424</v>
      </c>
      <c r="G175" s="108" t="s">
        <v>838</v>
      </c>
      <c r="H175" s="109" t="s">
        <v>839</v>
      </c>
      <c r="I175" s="109" t="s">
        <v>427</v>
      </c>
      <c r="J175" s="108" t="s">
        <v>840</v>
      </c>
    </row>
    <row r="176" customHeight="1" spans="1:10">
      <c r="A176" s="110"/>
      <c r="B176" s="110"/>
      <c r="C176" s="108" t="s">
        <v>451</v>
      </c>
      <c r="D176" s="108" t="s">
        <v>452</v>
      </c>
      <c r="E176" s="108" t="s">
        <v>841</v>
      </c>
      <c r="F176" s="109" t="s">
        <v>424</v>
      </c>
      <c r="G176" s="108" t="s">
        <v>842</v>
      </c>
      <c r="H176" s="109" t="s">
        <v>584</v>
      </c>
      <c r="I176" s="109" t="s">
        <v>443</v>
      </c>
      <c r="J176" s="108" t="s">
        <v>843</v>
      </c>
    </row>
    <row r="177" customHeight="1" spans="1:10">
      <c r="A177" s="110"/>
      <c r="B177" s="110"/>
      <c r="C177" s="108" t="s">
        <v>451</v>
      </c>
      <c r="D177" s="108" t="s">
        <v>457</v>
      </c>
      <c r="E177" s="108" t="s">
        <v>844</v>
      </c>
      <c r="F177" s="109" t="s">
        <v>424</v>
      </c>
      <c r="G177" s="108" t="s">
        <v>845</v>
      </c>
      <c r="H177" s="109" t="s">
        <v>603</v>
      </c>
      <c r="I177" s="109" t="s">
        <v>443</v>
      </c>
      <c r="J177" s="108" t="s">
        <v>846</v>
      </c>
    </row>
    <row r="178" customHeight="1" spans="1:10">
      <c r="A178" s="110"/>
      <c r="B178" s="110"/>
      <c r="C178" s="108" t="s">
        <v>462</v>
      </c>
      <c r="D178" s="108" t="s">
        <v>463</v>
      </c>
      <c r="E178" s="108" t="s">
        <v>847</v>
      </c>
      <c r="F178" s="109" t="s">
        <v>424</v>
      </c>
      <c r="G178" s="108" t="s">
        <v>503</v>
      </c>
      <c r="H178" s="109" t="s">
        <v>437</v>
      </c>
      <c r="I178" s="109" t="s">
        <v>427</v>
      </c>
      <c r="J178" s="108" t="s">
        <v>848</v>
      </c>
    </row>
    <row r="179" customHeight="1" spans="1:10">
      <c r="A179" s="106" t="str">
        <f>"   "&amp;"动物检疫检验工作经费"</f>
        <v>   动物检疫检验工作经费</v>
      </c>
      <c r="B179" s="107" t="s">
        <v>849</v>
      </c>
      <c r="C179" s="110"/>
      <c r="D179" s="110"/>
      <c r="E179" s="110"/>
      <c r="F179" s="110"/>
      <c r="G179" s="110"/>
      <c r="H179" s="110"/>
      <c r="I179" s="110"/>
      <c r="J179" s="110"/>
    </row>
    <row r="180" customHeight="1" spans="1:10">
      <c r="A180" s="110"/>
      <c r="B180" s="110"/>
      <c r="C180" s="108" t="s">
        <v>421</v>
      </c>
      <c r="D180" s="108" t="s">
        <v>422</v>
      </c>
      <c r="E180" s="108" t="s">
        <v>659</v>
      </c>
      <c r="F180" s="109" t="s">
        <v>424</v>
      </c>
      <c r="G180" s="108" t="s">
        <v>722</v>
      </c>
      <c r="H180" s="109" t="s">
        <v>426</v>
      </c>
      <c r="I180" s="109" t="s">
        <v>427</v>
      </c>
      <c r="J180" s="108" t="s">
        <v>660</v>
      </c>
    </row>
    <row r="181" customHeight="1" spans="1:10">
      <c r="A181" s="110"/>
      <c r="B181" s="110"/>
      <c r="C181" s="108" t="s">
        <v>421</v>
      </c>
      <c r="D181" s="108" t="s">
        <v>422</v>
      </c>
      <c r="E181" s="108" t="s">
        <v>850</v>
      </c>
      <c r="F181" s="109" t="s">
        <v>435</v>
      </c>
      <c r="G181" s="108" t="s">
        <v>851</v>
      </c>
      <c r="H181" s="109" t="s">
        <v>852</v>
      </c>
      <c r="I181" s="109" t="s">
        <v>427</v>
      </c>
      <c r="J181" s="108" t="s">
        <v>853</v>
      </c>
    </row>
    <row r="182" customHeight="1" spans="1:10">
      <c r="A182" s="110"/>
      <c r="B182" s="110"/>
      <c r="C182" s="108" t="s">
        <v>421</v>
      </c>
      <c r="D182" s="108" t="s">
        <v>422</v>
      </c>
      <c r="E182" s="108" t="s">
        <v>854</v>
      </c>
      <c r="F182" s="109" t="s">
        <v>435</v>
      </c>
      <c r="G182" s="108" t="s">
        <v>199</v>
      </c>
      <c r="H182" s="109" t="s">
        <v>753</v>
      </c>
      <c r="I182" s="109" t="s">
        <v>427</v>
      </c>
      <c r="J182" s="108" t="s">
        <v>855</v>
      </c>
    </row>
    <row r="183" customHeight="1" spans="1:10">
      <c r="A183" s="110"/>
      <c r="B183" s="110"/>
      <c r="C183" s="108" t="s">
        <v>421</v>
      </c>
      <c r="D183" s="108" t="s">
        <v>422</v>
      </c>
      <c r="E183" s="108" t="s">
        <v>856</v>
      </c>
      <c r="F183" s="109" t="s">
        <v>424</v>
      </c>
      <c r="G183" s="108" t="s">
        <v>722</v>
      </c>
      <c r="H183" s="109" t="s">
        <v>437</v>
      </c>
      <c r="I183" s="109" t="s">
        <v>427</v>
      </c>
      <c r="J183" s="108" t="s">
        <v>857</v>
      </c>
    </row>
    <row r="184" customHeight="1" spans="1:10">
      <c r="A184" s="110"/>
      <c r="B184" s="110"/>
      <c r="C184" s="108" t="s">
        <v>421</v>
      </c>
      <c r="D184" s="108" t="s">
        <v>422</v>
      </c>
      <c r="E184" s="108" t="s">
        <v>858</v>
      </c>
      <c r="F184" s="109" t="s">
        <v>424</v>
      </c>
      <c r="G184" s="108" t="s">
        <v>859</v>
      </c>
      <c r="H184" s="109" t="s">
        <v>426</v>
      </c>
      <c r="I184" s="109" t="s">
        <v>427</v>
      </c>
      <c r="J184" s="108" t="s">
        <v>860</v>
      </c>
    </row>
    <row r="185" customHeight="1" spans="1:10">
      <c r="A185" s="110"/>
      <c r="B185" s="110"/>
      <c r="C185" s="108" t="s">
        <v>421</v>
      </c>
      <c r="D185" s="108" t="s">
        <v>433</v>
      </c>
      <c r="E185" s="108" t="s">
        <v>858</v>
      </c>
      <c r="F185" s="109" t="s">
        <v>424</v>
      </c>
      <c r="G185" s="108" t="s">
        <v>500</v>
      </c>
      <c r="H185" s="109" t="s">
        <v>437</v>
      </c>
      <c r="I185" s="109" t="s">
        <v>427</v>
      </c>
      <c r="J185" s="108" t="s">
        <v>861</v>
      </c>
    </row>
    <row r="186" customHeight="1" spans="1:10">
      <c r="A186" s="110"/>
      <c r="B186" s="110"/>
      <c r="C186" s="108" t="s">
        <v>421</v>
      </c>
      <c r="D186" s="108" t="s">
        <v>433</v>
      </c>
      <c r="E186" s="108" t="s">
        <v>862</v>
      </c>
      <c r="F186" s="109" t="s">
        <v>424</v>
      </c>
      <c r="G186" s="108" t="s">
        <v>722</v>
      </c>
      <c r="H186" s="109" t="s">
        <v>437</v>
      </c>
      <c r="I186" s="109" t="s">
        <v>427</v>
      </c>
      <c r="J186" s="108" t="s">
        <v>863</v>
      </c>
    </row>
    <row r="187" customHeight="1" spans="1:10">
      <c r="A187" s="110"/>
      <c r="B187" s="110"/>
      <c r="C187" s="108" t="s">
        <v>421</v>
      </c>
      <c r="D187" s="108" t="s">
        <v>433</v>
      </c>
      <c r="E187" s="108" t="s">
        <v>864</v>
      </c>
      <c r="F187" s="109" t="s">
        <v>424</v>
      </c>
      <c r="G187" s="108" t="s">
        <v>722</v>
      </c>
      <c r="H187" s="109" t="s">
        <v>437</v>
      </c>
      <c r="I187" s="109" t="s">
        <v>427</v>
      </c>
      <c r="J187" s="108" t="s">
        <v>865</v>
      </c>
    </row>
    <row r="188" customHeight="1" spans="1:10">
      <c r="A188" s="110"/>
      <c r="B188" s="110"/>
      <c r="C188" s="108" t="s">
        <v>421</v>
      </c>
      <c r="D188" s="108" t="s">
        <v>433</v>
      </c>
      <c r="E188" s="108" t="s">
        <v>866</v>
      </c>
      <c r="F188" s="109" t="s">
        <v>424</v>
      </c>
      <c r="G188" s="108" t="s">
        <v>722</v>
      </c>
      <c r="H188" s="109" t="s">
        <v>437</v>
      </c>
      <c r="I188" s="109" t="s">
        <v>427</v>
      </c>
      <c r="J188" s="108" t="s">
        <v>867</v>
      </c>
    </row>
    <row r="189" customHeight="1" spans="1:10">
      <c r="A189" s="110"/>
      <c r="B189" s="110"/>
      <c r="C189" s="108" t="s">
        <v>421</v>
      </c>
      <c r="D189" s="108" t="s">
        <v>439</v>
      </c>
      <c r="E189" s="108" t="s">
        <v>868</v>
      </c>
      <c r="F189" s="109" t="s">
        <v>424</v>
      </c>
      <c r="G189" s="108" t="s">
        <v>722</v>
      </c>
      <c r="H189" s="109" t="s">
        <v>437</v>
      </c>
      <c r="I189" s="109" t="s">
        <v>427</v>
      </c>
      <c r="J189" s="108" t="s">
        <v>869</v>
      </c>
    </row>
    <row r="190" customHeight="1" spans="1:10">
      <c r="A190" s="110"/>
      <c r="B190" s="110"/>
      <c r="C190" s="108" t="s">
        <v>421</v>
      </c>
      <c r="D190" s="108" t="s">
        <v>439</v>
      </c>
      <c r="E190" s="108" t="s">
        <v>870</v>
      </c>
      <c r="F190" s="109" t="s">
        <v>424</v>
      </c>
      <c r="G190" s="108" t="s">
        <v>523</v>
      </c>
      <c r="H190" s="109" t="s">
        <v>524</v>
      </c>
      <c r="I190" s="109" t="s">
        <v>443</v>
      </c>
      <c r="J190" s="108" t="s">
        <v>871</v>
      </c>
    </row>
    <row r="191" customHeight="1" spans="1:10">
      <c r="A191" s="110"/>
      <c r="B191" s="110"/>
      <c r="C191" s="108" t="s">
        <v>421</v>
      </c>
      <c r="D191" s="108" t="s">
        <v>445</v>
      </c>
      <c r="E191" s="108" t="s">
        <v>446</v>
      </c>
      <c r="F191" s="109" t="s">
        <v>447</v>
      </c>
      <c r="G191" s="108" t="s">
        <v>872</v>
      </c>
      <c r="H191" s="109" t="s">
        <v>455</v>
      </c>
      <c r="I191" s="109" t="s">
        <v>427</v>
      </c>
      <c r="J191" s="108" t="s">
        <v>873</v>
      </c>
    </row>
    <row r="192" customHeight="1" spans="1:10">
      <c r="A192" s="110"/>
      <c r="B192" s="110"/>
      <c r="C192" s="108" t="s">
        <v>451</v>
      </c>
      <c r="D192" s="108" t="s">
        <v>457</v>
      </c>
      <c r="E192" s="108" t="s">
        <v>874</v>
      </c>
      <c r="F192" s="109" t="s">
        <v>424</v>
      </c>
      <c r="G192" s="108" t="s">
        <v>875</v>
      </c>
      <c r="H192" s="109" t="s">
        <v>876</v>
      </c>
      <c r="I192" s="109" t="s">
        <v>427</v>
      </c>
      <c r="J192" s="108" t="s">
        <v>877</v>
      </c>
    </row>
    <row r="193" customHeight="1" spans="1:10">
      <c r="A193" s="110"/>
      <c r="B193" s="110"/>
      <c r="C193" s="108" t="s">
        <v>451</v>
      </c>
      <c r="D193" s="108" t="s">
        <v>457</v>
      </c>
      <c r="E193" s="108" t="s">
        <v>878</v>
      </c>
      <c r="F193" s="109" t="s">
        <v>424</v>
      </c>
      <c r="G193" s="108" t="s">
        <v>879</v>
      </c>
      <c r="H193" s="109" t="s">
        <v>876</v>
      </c>
      <c r="I193" s="109" t="s">
        <v>427</v>
      </c>
      <c r="J193" s="108" t="s">
        <v>880</v>
      </c>
    </row>
    <row r="194" customHeight="1" spans="1:10">
      <c r="A194" s="110"/>
      <c r="B194" s="110"/>
      <c r="C194" s="108" t="s">
        <v>451</v>
      </c>
      <c r="D194" s="108" t="s">
        <v>545</v>
      </c>
      <c r="E194" s="108" t="s">
        <v>881</v>
      </c>
      <c r="F194" s="109" t="s">
        <v>424</v>
      </c>
      <c r="G194" s="108" t="s">
        <v>722</v>
      </c>
      <c r="H194" s="109" t="s">
        <v>437</v>
      </c>
      <c r="I194" s="109" t="s">
        <v>427</v>
      </c>
      <c r="J194" s="108" t="s">
        <v>882</v>
      </c>
    </row>
    <row r="195" customHeight="1" spans="1:10">
      <c r="A195" s="110"/>
      <c r="B195" s="110"/>
      <c r="C195" s="108" t="s">
        <v>451</v>
      </c>
      <c r="D195" s="108" t="s">
        <v>545</v>
      </c>
      <c r="E195" s="108" t="s">
        <v>866</v>
      </c>
      <c r="F195" s="109" t="s">
        <v>424</v>
      </c>
      <c r="G195" s="108" t="s">
        <v>722</v>
      </c>
      <c r="H195" s="109" t="s">
        <v>437</v>
      </c>
      <c r="I195" s="109" t="s">
        <v>427</v>
      </c>
      <c r="J195" s="108" t="s">
        <v>882</v>
      </c>
    </row>
    <row r="196" customHeight="1" spans="1:10">
      <c r="A196" s="110"/>
      <c r="B196" s="110"/>
      <c r="C196" s="108" t="s">
        <v>451</v>
      </c>
      <c r="D196" s="108" t="s">
        <v>550</v>
      </c>
      <c r="E196" s="108" t="s">
        <v>883</v>
      </c>
      <c r="F196" s="109" t="s">
        <v>424</v>
      </c>
      <c r="G196" s="108" t="s">
        <v>884</v>
      </c>
      <c r="H196" s="109" t="s">
        <v>885</v>
      </c>
      <c r="I196" s="109" t="s">
        <v>443</v>
      </c>
      <c r="J196" s="108" t="s">
        <v>886</v>
      </c>
    </row>
    <row r="197" customHeight="1" spans="1:10">
      <c r="A197" s="110"/>
      <c r="B197" s="110"/>
      <c r="C197" s="108" t="s">
        <v>462</v>
      </c>
      <c r="D197" s="108" t="s">
        <v>463</v>
      </c>
      <c r="E197" s="108" t="s">
        <v>887</v>
      </c>
      <c r="F197" s="109" t="s">
        <v>424</v>
      </c>
      <c r="G197" s="108" t="s">
        <v>784</v>
      </c>
      <c r="H197" s="109" t="s">
        <v>437</v>
      </c>
      <c r="I197" s="109" t="s">
        <v>427</v>
      </c>
      <c r="J197" s="108" t="s">
        <v>888</v>
      </c>
    </row>
    <row r="198" customHeight="1" spans="1:10">
      <c r="A198" s="106" t="str">
        <f>"   "&amp;"香格里拉市高标准农田建设补助资金"</f>
        <v>   香格里拉市高标准农田建设补助资金</v>
      </c>
      <c r="B198" s="107" t="s">
        <v>889</v>
      </c>
      <c r="C198" s="110"/>
      <c r="D198" s="110"/>
      <c r="E198" s="110"/>
      <c r="F198" s="110"/>
      <c r="G198" s="110"/>
      <c r="H198" s="110"/>
      <c r="I198" s="110"/>
      <c r="J198" s="110"/>
    </row>
    <row r="199" customHeight="1" spans="1:10">
      <c r="A199" s="110"/>
      <c r="B199" s="110"/>
      <c r="C199" s="108" t="s">
        <v>421</v>
      </c>
      <c r="D199" s="108" t="s">
        <v>422</v>
      </c>
      <c r="E199" s="108" t="s">
        <v>890</v>
      </c>
      <c r="F199" s="109" t="s">
        <v>435</v>
      </c>
      <c r="G199" s="108" t="s">
        <v>513</v>
      </c>
      <c r="H199" s="109" t="s">
        <v>437</v>
      </c>
      <c r="I199" s="109" t="s">
        <v>427</v>
      </c>
      <c r="J199" s="108" t="s">
        <v>891</v>
      </c>
    </row>
    <row r="200" customHeight="1" spans="1:10">
      <c r="A200" s="110"/>
      <c r="B200" s="110"/>
      <c r="C200" s="108" t="s">
        <v>421</v>
      </c>
      <c r="D200" s="108" t="s">
        <v>433</v>
      </c>
      <c r="E200" s="108" t="s">
        <v>892</v>
      </c>
      <c r="F200" s="109" t="s">
        <v>447</v>
      </c>
      <c r="G200" s="108" t="s">
        <v>893</v>
      </c>
      <c r="H200" s="109" t="s">
        <v>876</v>
      </c>
      <c r="I200" s="109" t="s">
        <v>427</v>
      </c>
      <c r="J200" s="108" t="s">
        <v>894</v>
      </c>
    </row>
    <row r="201" customHeight="1" spans="1:10">
      <c r="A201" s="110"/>
      <c r="B201" s="110"/>
      <c r="C201" s="108" t="s">
        <v>421</v>
      </c>
      <c r="D201" s="108" t="s">
        <v>439</v>
      </c>
      <c r="E201" s="108" t="s">
        <v>895</v>
      </c>
      <c r="F201" s="109" t="s">
        <v>435</v>
      </c>
      <c r="G201" s="108" t="s">
        <v>784</v>
      </c>
      <c r="H201" s="109" t="s">
        <v>437</v>
      </c>
      <c r="I201" s="109" t="s">
        <v>427</v>
      </c>
      <c r="J201" s="108" t="s">
        <v>896</v>
      </c>
    </row>
    <row r="202" customHeight="1" spans="1:10">
      <c r="A202" s="110"/>
      <c r="B202" s="110"/>
      <c r="C202" s="108" t="s">
        <v>421</v>
      </c>
      <c r="D202" s="108" t="s">
        <v>445</v>
      </c>
      <c r="E202" s="108" t="s">
        <v>446</v>
      </c>
      <c r="F202" s="109" t="s">
        <v>447</v>
      </c>
      <c r="G202" s="108" t="s">
        <v>897</v>
      </c>
      <c r="H202" s="109" t="s">
        <v>898</v>
      </c>
      <c r="I202" s="109" t="s">
        <v>427</v>
      </c>
      <c r="J202" s="108" t="s">
        <v>899</v>
      </c>
    </row>
    <row r="203" customHeight="1" spans="1:10">
      <c r="A203" s="110"/>
      <c r="B203" s="110"/>
      <c r="C203" s="108" t="s">
        <v>451</v>
      </c>
      <c r="D203" s="108" t="s">
        <v>457</v>
      </c>
      <c r="E203" s="108" t="s">
        <v>900</v>
      </c>
      <c r="F203" s="109" t="s">
        <v>435</v>
      </c>
      <c r="G203" s="108" t="s">
        <v>722</v>
      </c>
      <c r="H203" s="109" t="s">
        <v>437</v>
      </c>
      <c r="I203" s="109" t="s">
        <v>427</v>
      </c>
      <c r="J203" s="108" t="s">
        <v>901</v>
      </c>
    </row>
    <row r="204" customHeight="1" spans="1:10">
      <c r="A204" s="110"/>
      <c r="B204" s="110"/>
      <c r="C204" s="108" t="s">
        <v>451</v>
      </c>
      <c r="D204" s="108" t="s">
        <v>550</v>
      </c>
      <c r="E204" s="108" t="s">
        <v>902</v>
      </c>
      <c r="F204" s="109" t="s">
        <v>424</v>
      </c>
      <c r="G204" s="108" t="s">
        <v>712</v>
      </c>
      <c r="H204" s="109" t="s">
        <v>524</v>
      </c>
      <c r="I204" s="109" t="s">
        <v>427</v>
      </c>
      <c r="J204" s="108" t="s">
        <v>903</v>
      </c>
    </row>
    <row r="205" customHeight="1" spans="1:10">
      <c r="A205" s="110"/>
      <c r="B205" s="110"/>
      <c r="C205" s="108" t="s">
        <v>462</v>
      </c>
      <c r="D205" s="108" t="s">
        <v>463</v>
      </c>
      <c r="E205" s="108" t="s">
        <v>904</v>
      </c>
      <c r="F205" s="109" t="s">
        <v>435</v>
      </c>
      <c r="G205" s="108" t="s">
        <v>465</v>
      </c>
      <c r="H205" s="109" t="s">
        <v>437</v>
      </c>
      <c r="I205" s="109" t="s">
        <v>427</v>
      </c>
      <c r="J205" s="108" t="s">
        <v>905</v>
      </c>
    </row>
    <row r="206" customHeight="1" spans="1:10">
      <c r="A206" s="106" t="str">
        <f>"   "&amp;"巩固脱贫攻坚推进乡村振兴指挥部工作专项经费"</f>
        <v>   巩固脱贫攻坚推进乡村振兴指挥部工作专项经费</v>
      </c>
      <c r="B206" s="107" t="s">
        <v>906</v>
      </c>
      <c r="C206" s="110"/>
      <c r="D206" s="110"/>
      <c r="E206" s="110"/>
      <c r="F206" s="110"/>
      <c r="G206" s="110"/>
      <c r="H206" s="110"/>
      <c r="I206" s="110"/>
      <c r="J206" s="110"/>
    </row>
    <row r="207" customHeight="1" spans="1:10">
      <c r="A207" s="110"/>
      <c r="B207" s="110"/>
      <c r="C207" s="108" t="s">
        <v>421</v>
      </c>
      <c r="D207" s="108" t="s">
        <v>422</v>
      </c>
      <c r="E207" s="108" t="s">
        <v>907</v>
      </c>
      <c r="F207" s="109" t="s">
        <v>435</v>
      </c>
      <c r="G207" s="108" t="s">
        <v>908</v>
      </c>
      <c r="H207" s="109" t="s">
        <v>469</v>
      </c>
      <c r="I207" s="109" t="s">
        <v>427</v>
      </c>
      <c r="J207" s="108" t="s">
        <v>909</v>
      </c>
    </row>
    <row r="208" customHeight="1" spans="1:10">
      <c r="A208" s="110"/>
      <c r="B208" s="110"/>
      <c r="C208" s="108" t="s">
        <v>421</v>
      </c>
      <c r="D208" s="108" t="s">
        <v>422</v>
      </c>
      <c r="E208" s="108" t="s">
        <v>910</v>
      </c>
      <c r="F208" s="109" t="s">
        <v>424</v>
      </c>
      <c r="G208" s="108" t="s">
        <v>752</v>
      </c>
      <c r="H208" s="109" t="s">
        <v>911</v>
      </c>
      <c r="I208" s="109" t="s">
        <v>427</v>
      </c>
      <c r="J208" s="108" t="s">
        <v>912</v>
      </c>
    </row>
    <row r="209" customHeight="1" spans="1:10">
      <c r="A209" s="110"/>
      <c r="B209" s="110"/>
      <c r="C209" s="108" t="s">
        <v>421</v>
      </c>
      <c r="D209" s="108" t="s">
        <v>422</v>
      </c>
      <c r="E209" s="108" t="s">
        <v>913</v>
      </c>
      <c r="F209" s="109" t="s">
        <v>435</v>
      </c>
      <c r="G209" s="108" t="s">
        <v>914</v>
      </c>
      <c r="H209" s="109" t="s">
        <v>915</v>
      </c>
      <c r="I209" s="109" t="s">
        <v>427</v>
      </c>
      <c r="J209" s="108" t="s">
        <v>916</v>
      </c>
    </row>
    <row r="210" customHeight="1" spans="1:10">
      <c r="A210" s="110"/>
      <c r="B210" s="110"/>
      <c r="C210" s="108" t="s">
        <v>421</v>
      </c>
      <c r="D210" s="108" t="s">
        <v>422</v>
      </c>
      <c r="E210" s="108" t="s">
        <v>917</v>
      </c>
      <c r="F210" s="109" t="s">
        <v>435</v>
      </c>
      <c r="G210" s="108" t="s">
        <v>918</v>
      </c>
      <c r="H210" s="109" t="s">
        <v>486</v>
      </c>
      <c r="I210" s="109" t="s">
        <v>427</v>
      </c>
      <c r="J210" s="108" t="s">
        <v>919</v>
      </c>
    </row>
    <row r="211" customHeight="1" spans="1:10">
      <c r="A211" s="110"/>
      <c r="B211" s="110"/>
      <c r="C211" s="108" t="s">
        <v>421</v>
      </c>
      <c r="D211" s="108" t="s">
        <v>422</v>
      </c>
      <c r="E211" s="108" t="s">
        <v>920</v>
      </c>
      <c r="F211" s="109" t="s">
        <v>424</v>
      </c>
      <c r="G211" s="108" t="s">
        <v>500</v>
      </c>
      <c r="H211" s="109" t="s">
        <v>437</v>
      </c>
      <c r="I211" s="109" t="s">
        <v>427</v>
      </c>
      <c r="J211" s="108" t="s">
        <v>921</v>
      </c>
    </row>
    <row r="212" customHeight="1" spans="1:10">
      <c r="A212" s="110"/>
      <c r="B212" s="110"/>
      <c r="C212" s="108" t="s">
        <v>421</v>
      </c>
      <c r="D212" s="108" t="s">
        <v>433</v>
      </c>
      <c r="E212" s="108" t="s">
        <v>922</v>
      </c>
      <c r="F212" s="109" t="s">
        <v>424</v>
      </c>
      <c r="G212" s="108" t="s">
        <v>922</v>
      </c>
      <c r="H212" s="109" t="s">
        <v>923</v>
      </c>
      <c r="I212" s="109" t="s">
        <v>443</v>
      </c>
      <c r="J212" s="108" t="s">
        <v>924</v>
      </c>
    </row>
    <row r="213" customHeight="1" spans="1:10">
      <c r="A213" s="110"/>
      <c r="B213" s="110"/>
      <c r="C213" s="108" t="s">
        <v>421</v>
      </c>
      <c r="D213" s="108" t="s">
        <v>439</v>
      </c>
      <c r="E213" s="108" t="s">
        <v>637</v>
      </c>
      <c r="F213" s="109" t="s">
        <v>435</v>
      </c>
      <c r="G213" s="108" t="s">
        <v>523</v>
      </c>
      <c r="H213" s="109" t="s">
        <v>442</v>
      </c>
      <c r="I213" s="109" t="s">
        <v>443</v>
      </c>
      <c r="J213" s="108" t="s">
        <v>925</v>
      </c>
    </row>
    <row r="214" customHeight="1" spans="1:10">
      <c r="A214" s="110"/>
      <c r="B214" s="110"/>
      <c r="C214" s="108" t="s">
        <v>421</v>
      </c>
      <c r="D214" s="108" t="s">
        <v>439</v>
      </c>
      <c r="E214" s="108" t="s">
        <v>926</v>
      </c>
      <c r="F214" s="109" t="s">
        <v>424</v>
      </c>
      <c r="G214" s="108" t="s">
        <v>500</v>
      </c>
      <c r="H214" s="109" t="s">
        <v>437</v>
      </c>
      <c r="I214" s="109" t="s">
        <v>427</v>
      </c>
      <c r="J214" s="108" t="s">
        <v>927</v>
      </c>
    </row>
    <row r="215" customHeight="1" spans="1:10">
      <c r="A215" s="110"/>
      <c r="B215" s="110"/>
      <c r="C215" s="108" t="s">
        <v>421</v>
      </c>
      <c r="D215" s="108" t="s">
        <v>439</v>
      </c>
      <c r="E215" s="108" t="s">
        <v>928</v>
      </c>
      <c r="F215" s="109" t="s">
        <v>424</v>
      </c>
      <c r="G215" s="108" t="s">
        <v>500</v>
      </c>
      <c r="H215" s="109" t="s">
        <v>437</v>
      </c>
      <c r="I215" s="109" t="s">
        <v>427</v>
      </c>
      <c r="J215" s="108" t="s">
        <v>678</v>
      </c>
    </row>
    <row r="216" customHeight="1" spans="1:10">
      <c r="A216" s="110"/>
      <c r="B216" s="110"/>
      <c r="C216" s="108" t="s">
        <v>421</v>
      </c>
      <c r="D216" s="108" t="s">
        <v>445</v>
      </c>
      <c r="E216" s="108" t="s">
        <v>446</v>
      </c>
      <c r="F216" s="109" t="s">
        <v>447</v>
      </c>
      <c r="G216" s="108" t="s">
        <v>614</v>
      </c>
      <c r="H216" s="109" t="s">
        <v>580</v>
      </c>
      <c r="I216" s="109" t="s">
        <v>427</v>
      </c>
      <c r="J216" s="108" t="s">
        <v>929</v>
      </c>
    </row>
    <row r="217" customHeight="1" spans="1:10">
      <c r="A217" s="110"/>
      <c r="B217" s="110"/>
      <c r="C217" s="108" t="s">
        <v>451</v>
      </c>
      <c r="D217" s="108" t="s">
        <v>457</v>
      </c>
      <c r="E217" s="108" t="s">
        <v>930</v>
      </c>
      <c r="F217" s="109" t="s">
        <v>424</v>
      </c>
      <c r="G217" s="108" t="s">
        <v>931</v>
      </c>
      <c r="H217" s="109" t="s">
        <v>884</v>
      </c>
      <c r="I217" s="109" t="s">
        <v>443</v>
      </c>
      <c r="J217" s="108" t="s">
        <v>932</v>
      </c>
    </row>
    <row r="218" customHeight="1" spans="1:10">
      <c r="A218" s="110"/>
      <c r="B218" s="110"/>
      <c r="C218" s="108" t="s">
        <v>451</v>
      </c>
      <c r="D218" s="108" t="s">
        <v>457</v>
      </c>
      <c r="E218" s="108" t="s">
        <v>933</v>
      </c>
      <c r="F218" s="109" t="s">
        <v>424</v>
      </c>
      <c r="G218" s="108" t="s">
        <v>934</v>
      </c>
      <c r="H218" s="109" t="s">
        <v>703</v>
      </c>
      <c r="I218" s="109" t="s">
        <v>443</v>
      </c>
      <c r="J218" s="108" t="s">
        <v>935</v>
      </c>
    </row>
    <row r="219" customHeight="1" spans="1:10">
      <c r="A219" s="110"/>
      <c r="B219" s="110"/>
      <c r="C219" s="108" t="s">
        <v>462</v>
      </c>
      <c r="D219" s="108" t="s">
        <v>463</v>
      </c>
      <c r="E219" s="108" t="s">
        <v>809</v>
      </c>
      <c r="F219" s="109" t="s">
        <v>435</v>
      </c>
      <c r="G219" s="108" t="s">
        <v>574</v>
      </c>
      <c r="H219" s="109" t="s">
        <v>437</v>
      </c>
      <c r="I219" s="109" t="s">
        <v>427</v>
      </c>
      <c r="J219" s="108" t="s">
        <v>936</v>
      </c>
    </row>
    <row r="220" customHeight="1" spans="1:10">
      <c r="A220" s="106" t="str">
        <f>"   "&amp;"香格里拉市2025年补充耕地质量评定专项经费"</f>
        <v>   香格里拉市2025年补充耕地质量评定专项经费</v>
      </c>
      <c r="B220" s="107" t="s">
        <v>937</v>
      </c>
      <c r="C220" s="110"/>
      <c r="D220" s="110"/>
      <c r="E220" s="110"/>
      <c r="F220" s="110"/>
      <c r="G220" s="110"/>
      <c r="H220" s="110"/>
      <c r="I220" s="110"/>
      <c r="J220" s="110"/>
    </row>
    <row r="221" customHeight="1" spans="1:10">
      <c r="A221" s="110"/>
      <c r="B221" s="110"/>
      <c r="C221" s="108" t="s">
        <v>421</v>
      </c>
      <c r="D221" s="108" t="s">
        <v>422</v>
      </c>
      <c r="E221" s="108" t="s">
        <v>938</v>
      </c>
      <c r="F221" s="109" t="s">
        <v>435</v>
      </c>
      <c r="G221" s="108" t="s">
        <v>513</v>
      </c>
      <c r="H221" s="109" t="s">
        <v>437</v>
      </c>
      <c r="I221" s="109" t="s">
        <v>427</v>
      </c>
      <c r="J221" s="108" t="s">
        <v>939</v>
      </c>
    </row>
    <row r="222" customHeight="1" spans="1:10">
      <c r="A222" s="110"/>
      <c r="B222" s="110"/>
      <c r="C222" s="108" t="s">
        <v>421</v>
      </c>
      <c r="D222" s="108" t="s">
        <v>433</v>
      </c>
      <c r="E222" s="108" t="s">
        <v>892</v>
      </c>
      <c r="F222" s="109" t="s">
        <v>447</v>
      </c>
      <c r="G222" s="108" t="s">
        <v>893</v>
      </c>
      <c r="H222" s="109" t="s">
        <v>876</v>
      </c>
      <c r="I222" s="109" t="s">
        <v>427</v>
      </c>
      <c r="J222" s="108" t="s">
        <v>940</v>
      </c>
    </row>
    <row r="223" customHeight="1" spans="1:10">
      <c r="A223" s="110"/>
      <c r="B223" s="110"/>
      <c r="C223" s="108" t="s">
        <v>421</v>
      </c>
      <c r="D223" s="108" t="s">
        <v>439</v>
      </c>
      <c r="E223" s="108" t="s">
        <v>941</v>
      </c>
      <c r="F223" s="109" t="s">
        <v>435</v>
      </c>
      <c r="G223" s="108" t="s">
        <v>503</v>
      </c>
      <c r="H223" s="109" t="s">
        <v>437</v>
      </c>
      <c r="I223" s="109" t="s">
        <v>427</v>
      </c>
      <c r="J223" s="108" t="s">
        <v>896</v>
      </c>
    </row>
    <row r="224" customHeight="1" spans="1:10">
      <c r="A224" s="110"/>
      <c r="B224" s="110"/>
      <c r="C224" s="108" t="s">
        <v>421</v>
      </c>
      <c r="D224" s="108" t="s">
        <v>445</v>
      </c>
      <c r="E224" s="108" t="s">
        <v>446</v>
      </c>
      <c r="F224" s="109" t="s">
        <v>447</v>
      </c>
      <c r="G224" s="108" t="s">
        <v>942</v>
      </c>
      <c r="H224" s="109" t="s">
        <v>825</v>
      </c>
      <c r="I224" s="109" t="s">
        <v>427</v>
      </c>
      <c r="J224" s="108" t="s">
        <v>943</v>
      </c>
    </row>
    <row r="225" customHeight="1" spans="1:10">
      <c r="A225" s="110"/>
      <c r="B225" s="110"/>
      <c r="C225" s="108" t="s">
        <v>451</v>
      </c>
      <c r="D225" s="108" t="s">
        <v>457</v>
      </c>
      <c r="E225" s="108" t="s">
        <v>944</v>
      </c>
      <c r="F225" s="109" t="s">
        <v>424</v>
      </c>
      <c r="G225" s="108" t="s">
        <v>500</v>
      </c>
      <c r="H225" s="109" t="s">
        <v>437</v>
      </c>
      <c r="I225" s="109" t="s">
        <v>427</v>
      </c>
      <c r="J225" s="108" t="s">
        <v>901</v>
      </c>
    </row>
    <row r="226" customHeight="1" spans="1:10">
      <c r="A226" s="110"/>
      <c r="B226" s="110"/>
      <c r="C226" s="108" t="s">
        <v>451</v>
      </c>
      <c r="D226" s="108" t="s">
        <v>550</v>
      </c>
      <c r="E226" s="108" t="s">
        <v>945</v>
      </c>
      <c r="F226" s="109" t="s">
        <v>424</v>
      </c>
      <c r="G226" s="108" t="s">
        <v>590</v>
      </c>
      <c r="H226" s="109" t="s">
        <v>590</v>
      </c>
      <c r="I226" s="109" t="s">
        <v>443</v>
      </c>
      <c r="J226" s="108" t="s">
        <v>946</v>
      </c>
    </row>
    <row r="227" customHeight="1" spans="1:10">
      <c r="A227" s="110"/>
      <c r="B227" s="110"/>
      <c r="C227" s="108" t="s">
        <v>462</v>
      </c>
      <c r="D227" s="108" t="s">
        <v>463</v>
      </c>
      <c r="E227" s="108" t="s">
        <v>904</v>
      </c>
      <c r="F227" s="109" t="s">
        <v>435</v>
      </c>
      <c r="G227" s="108" t="s">
        <v>574</v>
      </c>
      <c r="H227" s="109" t="s">
        <v>437</v>
      </c>
      <c r="I227" s="109" t="s">
        <v>427</v>
      </c>
      <c r="J227" s="108" t="s">
        <v>905</v>
      </c>
    </row>
    <row r="228" customHeight="1" spans="1:10">
      <c r="A228" s="106" t="str">
        <f>"   "&amp;"香格里拉市农村第二轮土地承包到期后再延包30年试点工作经费"</f>
        <v>   香格里拉市农村第二轮土地承包到期后再延包30年试点工作经费</v>
      </c>
      <c r="B228" s="107" t="s">
        <v>947</v>
      </c>
      <c r="C228" s="110"/>
      <c r="D228" s="110"/>
      <c r="E228" s="110"/>
      <c r="F228" s="110"/>
      <c r="G228" s="110"/>
      <c r="H228" s="110"/>
      <c r="I228" s="110"/>
      <c r="J228" s="110"/>
    </row>
    <row r="229" customHeight="1" spans="1:10">
      <c r="A229" s="110"/>
      <c r="B229" s="110"/>
      <c r="C229" s="108" t="s">
        <v>421</v>
      </c>
      <c r="D229" s="108" t="s">
        <v>422</v>
      </c>
      <c r="E229" s="108" t="s">
        <v>948</v>
      </c>
      <c r="F229" s="109" t="s">
        <v>424</v>
      </c>
      <c r="G229" s="108" t="s">
        <v>949</v>
      </c>
      <c r="H229" s="109" t="s">
        <v>426</v>
      </c>
      <c r="I229" s="109" t="s">
        <v>427</v>
      </c>
      <c r="J229" s="108" t="s">
        <v>950</v>
      </c>
    </row>
    <row r="230" customHeight="1" spans="1:10">
      <c r="A230" s="110"/>
      <c r="B230" s="110"/>
      <c r="C230" s="108" t="s">
        <v>421</v>
      </c>
      <c r="D230" s="108" t="s">
        <v>422</v>
      </c>
      <c r="E230" s="108" t="s">
        <v>951</v>
      </c>
      <c r="F230" s="109" t="s">
        <v>424</v>
      </c>
      <c r="G230" s="108" t="s">
        <v>949</v>
      </c>
      <c r="H230" s="109" t="s">
        <v>426</v>
      </c>
      <c r="I230" s="109" t="s">
        <v>427</v>
      </c>
      <c r="J230" s="108" t="s">
        <v>952</v>
      </c>
    </row>
    <row r="231" customHeight="1" spans="1:10">
      <c r="A231" s="110"/>
      <c r="B231" s="110"/>
      <c r="C231" s="108" t="s">
        <v>421</v>
      </c>
      <c r="D231" s="108" t="s">
        <v>433</v>
      </c>
      <c r="E231" s="108" t="s">
        <v>953</v>
      </c>
      <c r="F231" s="109" t="s">
        <v>424</v>
      </c>
      <c r="G231" s="108" t="s">
        <v>954</v>
      </c>
      <c r="H231" s="109" t="s">
        <v>584</v>
      </c>
      <c r="I231" s="109" t="s">
        <v>443</v>
      </c>
      <c r="J231" s="108" t="s">
        <v>955</v>
      </c>
    </row>
    <row r="232" customHeight="1" spans="1:10">
      <c r="A232" s="110"/>
      <c r="B232" s="110"/>
      <c r="C232" s="108" t="s">
        <v>421</v>
      </c>
      <c r="D232" s="108" t="s">
        <v>433</v>
      </c>
      <c r="E232" s="108" t="s">
        <v>956</v>
      </c>
      <c r="F232" s="109" t="s">
        <v>424</v>
      </c>
      <c r="G232" s="108" t="s">
        <v>957</v>
      </c>
      <c r="H232" s="109" t="s">
        <v>884</v>
      </c>
      <c r="I232" s="109" t="s">
        <v>443</v>
      </c>
      <c r="J232" s="108" t="s">
        <v>958</v>
      </c>
    </row>
    <row r="233" customHeight="1" spans="1:10">
      <c r="A233" s="110"/>
      <c r="B233" s="110"/>
      <c r="C233" s="108" t="s">
        <v>421</v>
      </c>
      <c r="D233" s="108" t="s">
        <v>439</v>
      </c>
      <c r="E233" s="108" t="s">
        <v>959</v>
      </c>
      <c r="F233" s="109" t="s">
        <v>424</v>
      </c>
      <c r="G233" s="108" t="s">
        <v>523</v>
      </c>
      <c r="H233" s="109" t="s">
        <v>524</v>
      </c>
      <c r="I233" s="109" t="s">
        <v>443</v>
      </c>
      <c r="J233" s="108" t="s">
        <v>960</v>
      </c>
    </row>
    <row r="234" customHeight="1" spans="1:10">
      <c r="A234" s="110"/>
      <c r="B234" s="110"/>
      <c r="C234" s="108" t="s">
        <v>421</v>
      </c>
      <c r="D234" s="108" t="s">
        <v>445</v>
      </c>
      <c r="E234" s="108" t="s">
        <v>446</v>
      </c>
      <c r="F234" s="109" t="s">
        <v>447</v>
      </c>
      <c r="G234" s="108" t="s">
        <v>961</v>
      </c>
      <c r="H234" s="109" t="s">
        <v>698</v>
      </c>
      <c r="I234" s="109" t="s">
        <v>427</v>
      </c>
      <c r="J234" s="108" t="s">
        <v>962</v>
      </c>
    </row>
    <row r="235" customHeight="1" spans="1:10">
      <c r="A235" s="110"/>
      <c r="B235" s="110"/>
      <c r="C235" s="108" t="s">
        <v>451</v>
      </c>
      <c r="D235" s="108" t="s">
        <v>550</v>
      </c>
      <c r="E235" s="108" t="s">
        <v>963</v>
      </c>
      <c r="F235" s="109" t="s">
        <v>424</v>
      </c>
      <c r="G235" s="108" t="s">
        <v>779</v>
      </c>
      <c r="H235" s="109" t="s">
        <v>779</v>
      </c>
      <c r="I235" s="109" t="s">
        <v>443</v>
      </c>
      <c r="J235" s="108" t="s">
        <v>964</v>
      </c>
    </row>
    <row r="236" customHeight="1" spans="1:10">
      <c r="A236" s="110"/>
      <c r="B236" s="110"/>
      <c r="C236" s="108" t="s">
        <v>462</v>
      </c>
      <c r="D236" s="108" t="s">
        <v>463</v>
      </c>
      <c r="E236" s="108" t="s">
        <v>809</v>
      </c>
      <c r="F236" s="109" t="s">
        <v>435</v>
      </c>
      <c r="G236" s="108" t="s">
        <v>804</v>
      </c>
      <c r="H236" s="109" t="s">
        <v>437</v>
      </c>
      <c r="I236" s="109" t="s">
        <v>427</v>
      </c>
      <c r="J236" s="108" t="s">
        <v>936</v>
      </c>
    </row>
    <row r="237" customHeight="1" spans="1:10">
      <c r="A237" s="106" t="str">
        <f>"   "&amp;"农村集体产权制度改革工作经费"</f>
        <v>   农村集体产权制度改革工作经费</v>
      </c>
      <c r="B237" s="107" t="s">
        <v>965</v>
      </c>
      <c r="C237" s="110"/>
      <c r="D237" s="110"/>
      <c r="E237" s="110"/>
      <c r="F237" s="110"/>
      <c r="G237" s="110"/>
      <c r="H237" s="110"/>
      <c r="I237" s="110"/>
      <c r="J237" s="110"/>
    </row>
    <row r="238" customHeight="1" spans="1:10">
      <c r="A238" s="110"/>
      <c r="B238" s="110"/>
      <c r="C238" s="108" t="s">
        <v>421</v>
      </c>
      <c r="D238" s="108" t="s">
        <v>422</v>
      </c>
      <c r="E238" s="108" t="s">
        <v>966</v>
      </c>
      <c r="F238" s="109" t="s">
        <v>424</v>
      </c>
      <c r="G238" s="108" t="s">
        <v>967</v>
      </c>
      <c r="H238" s="109" t="s">
        <v>426</v>
      </c>
      <c r="I238" s="109" t="s">
        <v>427</v>
      </c>
      <c r="J238" s="108" t="s">
        <v>968</v>
      </c>
    </row>
    <row r="239" customHeight="1" spans="1:10">
      <c r="A239" s="110"/>
      <c r="B239" s="110"/>
      <c r="C239" s="108" t="s">
        <v>421</v>
      </c>
      <c r="D239" s="108" t="s">
        <v>422</v>
      </c>
      <c r="E239" s="108" t="s">
        <v>969</v>
      </c>
      <c r="F239" s="109" t="s">
        <v>424</v>
      </c>
      <c r="G239" s="108" t="s">
        <v>967</v>
      </c>
      <c r="H239" s="109" t="s">
        <v>426</v>
      </c>
      <c r="I239" s="109" t="s">
        <v>427</v>
      </c>
      <c r="J239" s="108" t="s">
        <v>970</v>
      </c>
    </row>
    <row r="240" customHeight="1" spans="1:10">
      <c r="A240" s="110"/>
      <c r="B240" s="110"/>
      <c r="C240" s="108" t="s">
        <v>421</v>
      </c>
      <c r="D240" s="108" t="s">
        <v>433</v>
      </c>
      <c r="E240" s="108" t="s">
        <v>971</v>
      </c>
      <c r="F240" s="109" t="s">
        <v>435</v>
      </c>
      <c r="G240" s="108" t="s">
        <v>513</v>
      </c>
      <c r="H240" s="109" t="s">
        <v>437</v>
      </c>
      <c r="I240" s="109" t="s">
        <v>427</v>
      </c>
      <c r="J240" s="108" t="s">
        <v>972</v>
      </c>
    </row>
    <row r="241" customHeight="1" spans="1:10">
      <c r="A241" s="110"/>
      <c r="B241" s="110"/>
      <c r="C241" s="108" t="s">
        <v>421</v>
      </c>
      <c r="D241" s="108" t="s">
        <v>439</v>
      </c>
      <c r="E241" s="108" t="s">
        <v>637</v>
      </c>
      <c r="F241" s="109" t="s">
        <v>424</v>
      </c>
      <c r="G241" s="108" t="s">
        <v>523</v>
      </c>
      <c r="H241" s="109" t="s">
        <v>442</v>
      </c>
      <c r="I241" s="109" t="s">
        <v>443</v>
      </c>
      <c r="J241" s="108" t="s">
        <v>973</v>
      </c>
    </row>
    <row r="242" customHeight="1" spans="1:10">
      <c r="A242" s="110"/>
      <c r="B242" s="110"/>
      <c r="C242" s="108" t="s">
        <v>421</v>
      </c>
      <c r="D242" s="108" t="s">
        <v>445</v>
      </c>
      <c r="E242" s="108" t="s">
        <v>446</v>
      </c>
      <c r="F242" s="109" t="s">
        <v>447</v>
      </c>
      <c r="G242" s="108" t="s">
        <v>974</v>
      </c>
      <c r="H242" s="109" t="s">
        <v>836</v>
      </c>
      <c r="I242" s="109" t="s">
        <v>427</v>
      </c>
      <c r="J242" s="108" t="s">
        <v>975</v>
      </c>
    </row>
    <row r="243" customHeight="1" spans="1:10">
      <c r="A243" s="110"/>
      <c r="B243" s="110"/>
      <c r="C243" s="108" t="s">
        <v>451</v>
      </c>
      <c r="D243" s="108" t="s">
        <v>457</v>
      </c>
      <c r="E243" s="108" t="s">
        <v>976</v>
      </c>
      <c r="F243" s="109" t="s">
        <v>435</v>
      </c>
      <c r="G243" s="108" t="s">
        <v>977</v>
      </c>
      <c r="H243" s="109" t="s">
        <v>437</v>
      </c>
      <c r="I243" s="109" t="s">
        <v>427</v>
      </c>
      <c r="J243" s="108" t="s">
        <v>978</v>
      </c>
    </row>
    <row r="244" customHeight="1" spans="1:10">
      <c r="A244" s="110"/>
      <c r="B244" s="110"/>
      <c r="C244" s="108" t="s">
        <v>462</v>
      </c>
      <c r="D244" s="108" t="s">
        <v>463</v>
      </c>
      <c r="E244" s="108" t="s">
        <v>979</v>
      </c>
      <c r="F244" s="109" t="s">
        <v>424</v>
      </c>
      <c r="G244" s="108" t="s">
        <v>977</v>
      </c>
      <c r="H244" s="109" t="s">
        <v>437</v>
      </c>
      <c r="I244" s="109" t="s">
        <v>427</v>
      </c>
      <c r="J244" s="108" t="s">
        <v>980</v>
      </c>
    </row>
    <row r="245" customHeight="1" spans="1:10">
      <c r="A245" s="106" t="str">
        <f>"   "&amp;"饲草饲料工作站饲草推广项目专项资金"</f>
        <v>   饲草饲料工作站饲草推广项目专项资金</v>
      </c>
      <c r="B245" s="107" t="s">
        <v>981</v>
      </c>
      <c r="C245" s="110"/>
      <c r="D245" s="110"/>
      <c r="E245" s="110"/>
      <c r="F245" s="110"/>
      <c r="G245" s="110"/>
      <c r="H245" s="110"/>
      <c r="I245" s="110"/>
      <c r="J245" s="110"/>
    </row>
    <row r="246" customHeight="1" spans="1:10">
      <c r="A246" s="110"/>
      <c r="B246" s="110"/>
      <c r="C246" s="108" t="s">
        <v>421</v>
      </c>
      <c r="D246" s="108" t="s">
        <v>422</v>
      </c>
      <c r="E246" s="108" t="s">
        <v>982</v>
      </c>
      <c r="F246" s="109" t="s">
        <v>424</v>
      </c>
      <c r="G246" s="108" t="s">
        <v>752</v>
      </c>
      <c r="H246" s="109" t="s">
        <v>753</v>
      </c>
      <c r="I246" s="109" t="s">
        <v>427</v>
      </c>
      <c r="J246" s="108" t="s">
        <v>983</v>
      </c>
    </row>
    <row r="247" customHeight="1" spans="1:10">
      <c r="A247" s="110"/>
      <c r="B247" s="110"/>
      <c r="C247" s="108" t="s">
        <v>421</v>
      </c>
      <c r="D247" s="108" t="s">
        <v>422</v>
      </c>
      <c r="E247" s="108" t="s">
        <v>984</v>
      </c>
      <c r="F247" s="109" t="s">
        <v>424</v>
      </c>
      <c r="G247" s="108" t="s">
        <v>985</v>
      </c>
      <c r="H247" s="109" t="s">
        <v>431</v>
      </c>
      <c r="I247" s="109" t="s">
        <v>427</v>
      </c>
      <c r="J247" s="108" t="s">
        <v>986</v>
      </c>
    </row>
    <row r="248" customHeight="1" spans="1:10">
      <c r="A248" s="110"/>
      <c r="B248" s="110"/>
      <c r="C248" s="108" t="s">
        <v>421</v>
      </c>
      <c r="D248" s="108" t="s">
        <v>422</v>
      </c>
      <c r="E248" s="108" t="s">
        <v>987</v>
      </c>
      <c r="F248" s="109" t="s">
        <v>424</v>
      </c>
      <c r="G248" s="108" t="s">
        <v>988</v>
      </c>
      <c r="H248" s="109" t="s">
        <v>989</v>
      </c>
      <c r="I248" s="109" t="s">
        <v>427</v>
      </c>
      <c r="J248" s="108" t="s">
        <v>990</v>
      </c>
    </row>
    <row r="249" customHeight="1" spans="1:10">
      <c r="A249" s="110"/>
      <c r="B249" s="110"/>
      <c r="C249" s="108" t="s">
        <v>421</v>
      </c>
      <c r="D249" s="108" t="s">
        <v>433</v>
      </c>
      <c r="E249" s="108" t="s">
        <v>991</v>
      </c>
      <c r="F249" s="109" t="s">
        <v>424</v>
      </c>
      <c r="G249" s="108" t="s">
        <v>500</v>
      </c>
      <c r="H249" s="109" t="s">
        <v>437</v>
      </c>
      <c r="I249" s="109" t="s">
        <v>427</v>
      </c>
      <c r="J249" s="108" t="s">
        <v>992</v>
      </c>
    </row>
    <row r="250" customHeight="1" spans="1:10">
      <c r="A250" s="110"/>
      <c r="B250" s="110"/>
      <c r="C250" s="108" t="s">
        <v>421</v>
      </c>
      <c r="D250" s="108" t="s">
        <v>433</v>
      </c>
      <c r="E250" s="108" t="s">
        <v>993</v>
      </c>
      <c r="F250" s="109" t="s">
        <v>424</v>
      </c>
      <c r="G250" s="108" t="s">
        <v>994</v>
      </c>
      <c r="H250" s="109" t="s">
        <v>437</v>
      </c>
      <c r="I250" s="109" t="s">
        <v>427</v>
      </c>
      <c r="J250" s="108" t="s">
        <v>995</v>
      </c>
    </row>
    <row r="251" customHeight="1" spans="1:10">
      <c r="A251" s="110"/>
      <c r="B251" s="110"/>
      <c r="C251" s="108" t="s">
        <v>421</v>
      </c>
      <c r="D251" s="108" t="s">
        <v>439</v>
      </c>
      <c r="E251" s="108" t="s">
        <v>637</v>
      </c>
      <c r="F251" s="109" t="s">
        <v>424</v>
      </c>
      <c r="G251" s="108" t="s">
        <v>523</v>
      </c>
      <c r="H251" s="109" t="s">
        <v>442</v>
      </c>
      <c r="I251" s="109" t="s">
        <v>443</v>
      </c>
      <c r="J251" s="108" t="s">
        <v>996</v>
      </c>
    </row>
    <row r="252" customHeight="1" spans="1:10">
      <c r="A252" s="110"/>
      <c r="B252" s="110"/>
      <c r="C252" s="108" t="s">
        <v>421</v>
      </c>
      <c r="D252" s="108" t="s">
        <v>445</v>
      </c>
      <c r="E252" s="108" t="s">
        <v>446</v>
      </c>
      <c r="F252" s="109" t="s">
        <v>447</v>
      </c>
      <c r="G252" s="108" t="s">
        <v>997</v>
      </c>
      <c r="H252" s="109" t="s">
        <v>455</v>
      </c>
      <c r="I252" s="109" t="s">
        <v>427</v>
      </c>
      <c r="J252" s="108" t="s">
        <v>998</v>
      </c>
    </row>
    <row r="253" customHeight="1" spans="1:10">
      <c r="A253" s="110"/>
      <c r="B253" s="110"/>
      <c r="C253" s="108" t="s">
        <v>451</v>
      </c>
      <c r="D253" s="108" t="s">
        <v>452</v>
      </c>
      <c r="E253" s="108" t="s">
        <v>999</v>
      </c>
      <c r="F253" s="109" t="s">
        <v>424</v>
      </c>
      <c r="G253" s="108" t="s">
        <v>1000</v>
      </c>
      <c r="H253" s="109" t="s">
        <v>825</v>
      </c>
      <c r="I253" s="109" t="s">
        <v>427</v>
      </c>
      <c r="J253" s="108" t="s">
        <v>1001</v>
      </c>
    </row>
    <row r="254" customHeight="1" spans="1:10">
      <c r="A254" s="110"/>
      <c r="B254" s="110"/>
      <c r="C254" s="108" t="s">
        <v>451</v>
      </c>
      <c r="D254" s="108" t="s">
        <v>550</v>
      </c>
      <c r="E254" s="108" t="s">
        <v>1002</v>
      </c>
      <c r="F254" s="109" t="s">
        <v>424</v>
      </c>
      <c r="G254" s="108" t="s">
        <v>1003</v>
      </c>
      <c r="H254" s="109" t="s">
        <v>584</v>
      </c>
      <c r="I254" s="109" t="s">
        <v>443</v>
      </c>
      <c r="J254" s="108" t="s">
        <v>1004</v>
      </c>
    </row>
    <row r="255" customHeight="1" spans="1:10">
      <c r="A255" s="110"/>
      <c r="B255" s="110"/>
      <c r="C255" s="108" t="s">
        <v>462</v>
      </c>
      <c r="D255" s="108" t="s">
        <v>463</v>
      </c>
      <c r="E255" s="108" t="s">
        <v>1005</v>
      </c>
      <c r="F255" s="109" t="s">
        <v>424</v>
      </c>
      <c r="G255" s="108" t="s">
        <v>508</v>
      </c>
      <c r="H255" s="109" t="s">
        <v>437</v>
      </c>
      <c r="I255" s="109" t="s">
        <v>427</v>
      </c>
      <c r="J255" s="108" t="s">
        <v>1006</v>
      </c>
    </row>
    <row r="256" customHeight="1" spans="1:10">
      <c r="A256" s="106" t="str">
        <f>"   "&amp;"香格里拉市农村宅基地审批管理专项资金"</f>
        <v>   香格里拉市农村宅基地审批管理专项资金</v>
      </c>
      <c r="B256" s="107" t="s">
        <v>1007</v>
      </c>
      <c r="C256" s="110"/>
      <c r="D256" s="110"/>
      <c r="E256" s="110"/>
      <c r="F256" s="110"/>
      <c r="G256" s="110"/>
      <c r="H256" s="110"/>
      <c r="I256" s="110"/>
      <c r="J256" s="110"/>
    </row>
    <row r="257" customHeight="1" spans="1:10">
      <c r="A257" s="110"/>
      <c r="B257" s="110"/>
      <c r="C257" s="108" t="s">
        <v>421</v>
      </c>
      <c r="D257" s="108" t="s">
        <v>422</v>
      </c>
      <c r="E257" s="108" t="s">
        <v>1008</v>
      </c>
      <c r="F257" s="109" t="s">
        <v>424</v>
      </c>
      <c r="G257" s="108" t="s">
        <v>967</v>
      </c>
      <c r="H257" s="109" t="s">
        <v>426</v>
      </c>
      <c r="I257" s="109" t="s">
        <v>427</v>
      </c>
      <c r="J257" s="108" t="s">
        <v>1009</v>
      </c>
    </row>
    <row r="258" customHeight="1" spans="1:10">
      <c r="A258" s="110"/>
      <c r="B258" s="110"/>
      <c r="C258" s="108" t="s">
        <v>421</v>
      </c>
      <c r="D258" s="108" t="s">
        <v>422</v>
      </c>
      <c r="E258" s="108" t="s">
        <v>1010</v>
      </c>
      <c r="F258" s="109" t="s">
        <v>424</v>
      </c>
      <c r="G258" s="108" t="s">
        <v>500</v>
      </c>
      <c r="H258" s="109" t="s">
        <v>1011</v>
      </c>
      <c r="I258" s="109" t="s">
        <v>427</v>
      </c>
      <c r="J258" s="108" t="s">
        <v>1012</v>
      </c>
    </row>
    <row r="259" customHeight="1" spans="1:10">
      <c r="A259" s="110"/>
      <c r="B259" s="110"/>
      <c r="C259" s="108" t="s">
        <v>421</v>
      </c>
      <c r="D259" s="108" t="s">
        <v>422</v>
      </c>
      <c r="E259" s="108" t="s">
        <v>1013</v>
      </c>
      <c r="F259" s="109" t="s">
        <v>424</v>
      </c>
      <c r="G259" s="108" t="s">
        <v>967</v>
      </c>
      <c r="H259" s="109" t="s">
        <v>469</v>
      </c>
      <c r="I259" s="109" t="s">
        <v>427</v>
      </c>
      <c r="J259" s="108" t="s">
        <v>1014</v>
      </c>
    </row>
    <row r="260" customHeight="1" spans="1:10">
      <c r="A260" s="110"/>
      <c r="B260" s="110"/>
      <c r="C260" s="108" t="s">
        <v>421</v>
      </c>
      <c r="D260" s="108" t="s">
        <v>433</v>
      </c>
      <c r="E260" s="108" t="s">
        <v>1015</v>
      </c>
      <c r="F260" s="109" t="s">
        <v>435</v>
      </c>
      <c r="G260" s="108" t="s">
        <v>574</v>
      </c>
      <c r="H260" s="109" t="s">
        <v>437</v>
      </c>
      <c r="I260" s="109" t="s">
        <v>427</v>
      </c>
      <c r="J260" s="108" t="s">
        <v>1016</v>
      </c>
    </row>
    <row r="261" customHeight="1" spans="1:10">
      <c r="A261" s="110"/>
      <c r="B261" s="110"/>
      <c r="C261" s="108" t="s">
        <v>421</v>
      </c>
      <c r="D261" s="108" t="s">
        <v>439</v>
      </c>
      <c r="E261" s="108" t="s">
        <v>1017</v>
      </c>
      <c r="F261" s="109" t="s">
        <v>424</v>
      </c>
      <c r="G261" s="108" t="s">
        <v>523</v>
      </c>
      <c r="H261" s="109" t="s">
        <v>442</v>
      </c>
      <c r="I261" s="109" t="s">
        <v>443</v>
      </c>
      <c r="J261" s="108" t="s">
        <v>1018</v>
      </c>
    </row>
    <row r="262" customHeight="1" spans="1:10">
      <c r="A262" s="110"/>
      <c r="B262" s="110"/>
      <c r="C262" s="108" t="s">
        <v>421</v>
      </c>
      <c r="D262" s="108" t="s">
        <v>445</v>
      </c>
      <c r="E262" s="108" t="s">
        <v>446</v>
      </c>
      <c r="F262" s="109" t="s">
        <v>447</v>
      </c>
      <c r="G262" s="108" t="s">
        <v>614</v>
      </c>
      <c r="H262" s="109" t="s">
        <v>825</v>
      </c>
      <c r="I262" s="109" t="s">
        <v>427</v>
      </c>
      <c r="J262" s="108" t="s">
        <v>1019</v>
      </c>
    </row>
    <row r="263" customHeight="1" spans="1:10">
      <c r="A263" s="110"/>
      <c r="B263" s="110"/>
      <c r="C263" s="108" t="s">
        <v>451</v>
      </c>
      <c r="D263" s="108" t="s">
        <v>457</v>
      </c>
      <c r="E263" s="108" t="s">
        <v>1020</v>
      </c>
      <c r="F263" s="109" t="s">
        <v>424</v>
      </c>
      <c r="G263" s="108" t="s">
        <v>977</v>
      </c>
      <c r="H263" s="109" t="s">
        <v>437</v>
      </c>
      <c r="I263" s="109" t="s">
        <v>427</v>
      </c>
      <c r="J263" s="108" t="s">
        <v>1021</v>
      </c>
    </row>
    <row r="264" customHeight="1" spans="1:10">
      <c r="A264" s="110"/>
      <c r="B264" s="110"/>
      <c r="C264" s="108" t="s">
        <v>462</v>
      </c>
      <c r="D264" s="108" t="s">
        <v>463</v>
      </c>
      <c r="E264" s="108" t="s">
        <v>1022</v>
      </c>
      <c r="F264" s="109" t="s">
        <v>424</v>
      </c>
      <c r="G264" s="108" t="s">
        <v>977</v>
      </c>
      <c r="H264" s="109" t="s">
        <v>437</v>
      </c>
      <c r="I264" s="109" t="s">
        <v>427</v>
      </c>
      <c r="J264" s="108" t="s">
        <v>1023</v>
      </c>
    </row>
    <row r="265" customHeight="1" spans="1:10">
      <c r="A265" s="106" t="str">
        <f>"   "&amp;"香格里拉市农产品质量安全工作专项经费"</f>
        <v>   香格里拉市农产品质量安全工作专项经费</v>
      </c>
      <c r="B265" s="107" t="s">
        <v>1024</v>
      </c>
      <c r="C265" s="110"/>
      <c r="D265" s="110"/>
      <c r="E265" s="110"/>
      <c r="F265" s="110"/>
      <c r="G265" s="110"/>
      <c r="H265" s="110"/>
      <c r="I265" s="110"/>
      <c r="J265" s="110"/>
    </row>
    <row r="266" customHeight="1" spans="1:10">
      <c r="A266" s="110"/>
      <c r="B266" s="110"/>
      <c r="C266" s="108" t="s">
        <v>421</v>
      </c>
      <c r="D266" s="108" t="s">
        <v>422</v>
      </c>
      <c r="E266" s="108" t="s">
        <v>1025</v>
      </c>
      <c r="F266" s="109" t="s">
        <v>435</v>
      </c>
      <c r="G266" s="108" t="s">
        <v>1026</v>
      </c>
      <c r="H266" s="109" t="s">
        <v>426</v>
      </c>
      <c r="I266" s="109" t="s">
        <v>427</v>
      </c>
      <c r="J266" s="108" t="s">
        <v>1027</v>
      </c>
    </row>
    <row r="267" customHeight="1" spans="1:10">
      <c r="A267" s="110"/>
      <c r="B267" s="110"/>
      <c r="C267" s="108" t="s">
        <v>421</v>
      </c>
      <c r="D267" s="108" t="s">
        <v>422</v>
      </c>
      <c r="E267" s="108" t="s">
        <v>1028</v>
      </c>
      <c r="F267" s="109" t="s">
        <v>424</v>
      </c>
      <c r="G267" s="108" t="s">
        <v>565</v>
      </c>
      <c r="H267" s="109" t="s">
        <v>566</v>
      </c>
      <c r="I267" s="109" t="s">
        <v>427</v>
      </c>
      <c r="J267" s="108" t="s">
        <v>1029</v>
      </c>
    </row>
    <row r="268" customHeight="1" spans="1:10">
      <c r="A268" s="110"/>
      <c r="B268" s="110"/>
      <c r="C268" s="108" t="s">
        <v>421</v>
      </c>
      <c r="D268" s="108" t="s">
        <v>422</v>
      </c>
      <c r="E268" s="108" t="s">
        <v>1030</v>
      </c>
      <c r="F268" s="109" t="s">
        <v>435</v>
      </c>
      <c r="G268" s="108" t="s">
        <v>1031</v>
      </c>
      <c r="H268" s="109" t="s">
        <v>426</v>
      </c>
      <c r="I268" s="109" t="s">
        <v>427</v>
      </c>
      <c r="J268" s="108" t="s">
        <v>1032</v>
      </c>
    </row>
    <row r="269" customHeight="1" spans="1:10">
      <c r="A269" s="110"/>
      <c r="B269" s="110"/>
      <c r="C269" s="108" t="s">
        <v>421</v>
      </c>
      <c r="D269" s="108" t="s">
        <v>422</v>
      </c>
      <c r="E269" s="108" t="s">
        <v>1033</v>
      </c>
      <c r="F269" s="109" t="s">
        <v>435</v>
      </c>
      <c r="G269" s="108" t="s">
        <v>1034</v>
      </c>
      <c r="H269" s="109" t="s">
        <v>426</v>
      </c>
      <c r="I269" s="109" t="s">
        <v>427</v>
      </c>
      <c r="J269" s="108" t="s">
        <v>1035</v>
      </c>
    </row>
    <row r="270" customHeight="1" spans="1:10">
      <c r="A270" s="110"/>
      <c r="B270" s="110"/>
      <c r="C270" s="108" t="s">
        <v>421</v>
      </c>
      <c r="D270" s="108" t="s">
        <v>433</v>
      </c>
      <c r="E270" s="108" t="s">
        <v>1036</v>
      </c>
      <c r="F270" s="109" t="s">
        <v>424</v>
      </c>
      <c r="G270" s="108" t="s">
        <v>500</v>
      </c>
      <c r="H270" s="109" t="s">
        <v>437</v>
      </c>
      <c r="I270" s="109" t="s">
        <v>427</v>
      </c>
      <c r="J270" s="108" t="s">
        <v>668</v>
      </c>
    </row>
    <row r="271" customHeight="1" spans="1:10">
      <c r="A271" s="110"/>
      <c r="B271" s="110"/>
      <c r="C271" s="108" t="s">
        <v>421</v>
      </c>
      <c r="D271" s="108" t="s">
        <v>433</v>
      </c>
      <c r="E271" s="108" t="s">
        <v>1037</v>
      </c>
      <c r="F271" s="109" t="s">
        <v>424</v>
      </c>
      <c r="G271" s="108" t="s">
        <v>500</v>
      </c>
      <c r="H271" s="109" t="s">
        <v>437</v>
      </c>
      <c r="I271" s="109" t="s">
        <v>427</v>
      </c>
      <c r="J271" s="108" t="s">
        <v>1038</v>
      </c>
    </row>
    <row r="272" customHeight="1" spans="1:10">
      <c r="A272" s="110"/>
      <c r="B272" s="110"/>
      <c r="C272" s="108" t="s">
        <v>421</v>
      </c>
      <c r="D272" s="108" t="s">
        <v>439</v>
      </c>
      <c r="E272" s="108" t="s">
        <v>1039</v>
      </c>
      <c r="F272" s="109" t="s">
        <v>424</v>
      </c>
      <c r="G272" s="108" t="s">
        <v>523</v>
      </c>
      <c r="H272" s="109" t="s">
        <v>639</v>
      </c>
      <c r="I272" s="109" t="s">
        <v>443</v>
      </c>
      <c r="J272" s="108" t="s">
        <v>1040</v>
      </c>
    </row>
    <row r="273" customHeight="1" spans="1:10">
      <c r="A273" s="110"/>
      <c r="B273" s="110"/>
      <c r="C273" s="108" t="s">
        <v>421</v>
      </c>
      <c r="D273" s="108" t="s">
        <v>445</v>
      </c>
      <c r="E273" s="108" t="s">
        <v>446</v>
      </c>
      <c r="F273" s="109" t="s">
        <v>447</v>
      </c>
      <c r="G273" s="108" t="s">
        <v>1041</v>
      </c>
      <c r="H273" s="109" t="s">
        <v>580</v>
      </c>
      <c r="I273" s="109" t="s">
        <v>427</v>
      </c>
      <c r="J273" s="108" t="s">
        <v>1042</v>
      </c>
    </row>
    <row r="274" customHeight="1" spans="1:10">
      <c r="A274" s="110"/>
      <c r="B274" s="110"/>
      <c r="C274" s="108" t="s">
        <v>451</v>
      </c>
      <c r="D274" s="108" t="s">
        <v>457</v>
      </c>
      <c r="E274" s="108" t="s">
        <v>1043</v>
      </c>
      <c r="F274" s="109" t="s">
        <v>424</v>
      </c>
      <c r="G274" s="108" t="s">
        <v>500</v>
      </c>
      <c r="H274" s="109" t="s">
        <v>437</v>
      </c>
      <c r="I274" s="109" t="s">
        <v>427</v>
      </c>
      <c r="J274" s="108" t="s">
        <v>1044</v>
      </c>
    </row>
    <row r="275" customHeight="1" spans="1:10">
      <c r="A275" s="110"/>
      <c r="B275" s="110"/>
      <c r="C275" s="108" t="s">
        <v>451</v>
      </c>
      <c r="D275" s="108" t="s">
        <v>550</v>
      </c>
      <c r="E275" s="108" t="s">
        <v>1045</v>
      </c>
      <c r="F275" s="109" t="s">
        <v>424</v>
      </c>
      <c r="G275" s="108" t="s">
        <v>500</v>
      </c>
      <c r="H275" s="109" t="s">
        <v>437</v>
      </c>
      <c r="I275" s="109" t="s">
        <v>427</v>
      </c>
      <c r="J275" s="108" t="s">
        <v>1046</v>
      </c>
    </row>
    <row r="276" customHeight="1" spans="1:10">
      <c r="A276" s="110"/>
      <c r="B276" s="110"/>
      <c r="C276" s="108" t="s">
        <v>462</v>
      </c>
      <c r="D276" s="108" t="s">
        <v>463</v>
      </c>
      <c r="E276" s="108" t="s">
        <v>1047</v>
      </c>
      <c r="F276" s="109" t="s">
        <v>447</v>
      </c>
      <c r="G276" s="108" t="s">
        <v>483</v>
      </c>
      <c r="H276" s="109" t="s">
        <v>469</v>
      </c>
      <c r="I276" s="109" t="s">
        <v>427</v>
      </c>
      <c r="J276" s="108" t="s">
        <v>685</v>
      </c>
    </row>
    <row r="277" customHeight="1" spans="1:10">
      <c r="A277" s="106" t="str">
        <f>"   "&amp;"香格里拉市农作物秸秆综合利用项目专项经费"</f>
        <v>   香格里拉市农作物秸秆综合利用项目专项经费</v>
      </c>
      <c r="B277" s="107" t="s">
        <v>1048</v>
      </c>
      <c r="C277" s="110"/>
      <c r="D277" s="110"/>
      <c r="E277" s="110"/>
      <c r="F277" s="110"/>
      <c r="G277" s="110"/>
      <c r="H277" s="110"/>
      <c r="I277" s="110"/>
      <c r="J277" s="110"/>
    </row>
    <row r="278" customHeight="1" spans="1:10">
      <c r="A278" s="110"/>
      <c r="B278" s="110"/>
      <c r="C278" s="108" t="s">
        <v>421</v>
      </c>
      <c r="D278" s="108" t="s">
        <v>422</v>
      </c>
      <c r="E278" s="108" t="s">
        <v>1049</v>
      </c>
      <c r="F278" s="109" t="s">
        <v>424</v>
      </c>
      <c r="G278" s="108" t="s">
        <v>202</v>
      </c>
      <c r="H278" s="109" t="s">
        <v>480</v>
      </c>
      <c r="I278" s="109" t="s">
        <v>427</v>
      </c>
      <c r="J278" s="108" t="s">
        <v>1050</v>
      </c>
    </row>
    <row r="279" customHeight="1" spans="1:10">
      <c r="A279" s="110"/>
      <c r="B279" s="110"/>
      <c r="C279" s="108" t="s">
        <v>421</v>
      </c>
      <c r="D279" s="108" t="s">
        <v>422</v>
      </c>
      <c r="E279" s="108" t="s">
        <v>1051</v>
      </c>
      <c r="F279" s="109" t="s">
        <v>424</v>
      </c>
      <c r="G279" s="108" t="s">
        <v>199</v>
      </c>
      <c r="H279" s="109" t="s">
        <v>469</v>
      </c>
      <c r="I279" s="109" t="s">
        <v>427</v>
      </c>
      <c r="J279" s="108" t="s">
        <v>1052</v>
      </c>
    </row>
    <row r="280" customHeight="1" spans="1:10">
      <c r="A280" s="110"/>
      <c r="B280" s="110"/>
      <c r="C280" s="108" t="s">
        <v>421</v>
      </c>
      <c r="D280" s="108" t="s">
        <v>433</v>
      </c>
      <c r="E280" s="108" t="s">
        <v>1053</v>
      </c>
      <c r="F280" s="109" t="s">
        <v>424</v>
      </c>
      <c r="G280" s="108" t="s">
        <v>500</v>
      </c>
      <c r="H280" s="109" t="s">
        <v>437</v>
      </c>
      <c r="I280" s="109" t="s">
        <v>427</v>
      </c>
      <c r="J280" s="108" t="s">
        <v>1054</v>
      </c>
    </row>
    <row r="281" customHeight="1" spans="1:10">
      <c r="A281" s="110"/>
      <c r="B281" s="110"/>
      <c r="C281" s="108" t="s">
        <v>421</v>
      </c>
      <c r="D281" s="108" t="s">
        <v>439</v>
      </c>
      <c r="E281" s="108" t="s">
        <v>1055</v>
      </c>
      <c r="F281" s="109" t="s">
        <v>424</v>
      </c>
      <c r="G281" s="108" t="s">
        <v>574</v>
      </c>
      <c r="H281" s="109" t="s">
        <v>437</v>
      </c>
      <c r="I281" s="109" t="s">
        <v>427</v>
      </c>
      <c r="J281" s="108" t="s">
        <v>1056</v>
      </c>
    </row>
    <row r="282" customHeight="1" spans="1:10">
      <c r="A282" s="110"/>
      <c r="B282" s="110"/>
      <c r="C282" s="108" t="s">
        <v>421</v>
      </c>
      <c r="D282" s="108" t="s">
        <v>445</v>
      </c>
      <c r="E282" s="108" t="s">
        <v>446</v>
      </c>
      <c r="F282" s="109" t="s">
        <v>447</v>
      </c>
      <c r="G282" s="108" t="s">
        <v>977</v>
      </c>
      <c r="H282" s="109" t="s">
        <v>437</v>
      </c>
      <c r="I282" s="109" t="s">
        <v>427</v>
      </c>
      <c r="J282" s="108" t="s">
        <v>1057</v>
      </c>
    </row>
    <row r="283" customHeight="1" spans="1:10">
      <c r="A283" s="110"/>
      <c r="B283" s="110"/>
      <c r="C283" s="108" t="s">
        <v>451</v>
      </c>
      <c r="D283" s="108" t="s">
        <v>457</v>
      </c>
      <c r="E283" s="108" t="s">
        <v>1058</v>
      </c>
      <c r="F283" s="109" t="s">
        <v>424</v>
      </c>
      <c r="G283" s="108" t="s">
        <v>590</v>
      </c>
      <c r="H283" s="109" t="s">
        <v>524</v>
      </c>
      <c r="I283" s="109" t="s">
        <v>443</v>
      </c>
      <c r="J283" s="108" t="s">
        <v>1059</v>
      </c>
    </row>
    <row r="284" customHeight="1" spans="1:10">
      <c r="A284" s="110"/>
      <c r="B284" s="110"/>
      <c r="C284" s="108" t="s">
        <v>451</v>
      </c>
      <c r="D284" s="108" t="s">
        <v>545</v>
      </c>
      <c r="E284" s="108" t="s">
        <v>1060</v>
      </c>
      <c r="F284" s="109" t="s">
        <v>424</v>
      </c>
      <c r="G284" s="108" t="s">
        <v>574</v>
      </c>
      <c r="H284" s="109" t="s">
        <v>437</v>
      </c>
      <c r="I284" s="109" t="s">
        <v>427</v>
      </c>
      <c r="J284" s="108" t="s">
        <v>1061</v>
      </c>
    </row>
    <row r="285" customHeight="1" spans="1:10">
      <c r="A285" s="110"/>
      <c r="B285" s="110"/>
      <c r="C285" s="108" t="s">
        <v>462</v>
      </c>
      <c r="D285" s="108" t="s">
        <v>463</v>
      </c>
      <c r="E285" s="108" t="s">
        <v>1062</v>
      </c>
      <c r="F285" s="109" t="s">
        <v>424</v>
      </c>
      <c r="G285" s="108" t="s">
        <v>513</v>
      </c>
      <c r="H285" s="109" t="s">
        <v>437</v>
      </c>
      <c r="I285" s="109" t="s">
        <v>427</v>
      </c>
      <c r="J285" s="108" t="s">
        <v>1063</v>
      </c>
    </row>
    <row r="286" customHeight="1" spans="1:10">
      <c r="A286" s="106" t="str">
        <f>"   "&amp;"重大动物疫病防控工作专项资金"</f>
        <v>   重大动物疫病防控工作专项资金</v>
      </c>
      <c r="B286" s="107" t="s">
        <v>1064</v>
      </c>
      <c r="C286" s="110"/>
      <c r="D286" s="110"/>
      <c r="E286" s="110"/>
      <c r="F286" s="110"/>
      <c r="G286" s="110"/>
      <c r="H286" s="110"/>
      <c r="I286" s="110"/>
      <c r="J286" s="110"/>
    </row>
    <row r="287" customHeight="1" spans="1:10">
      <c r="A287" s="110"/>
      <c r="B287" s="110"/>
      <c r="C287" s="108" t="s">
        <v>421</v>
      </c>
      <c r="D287" s="108" t="s">
        <v>422</v>
      </c>
      <c r="E287" s="108" t="s">
        <v>1065</v>
      </c>
      <c r="F287" s="109" t="s">
        <v>424</v>
      </c>
      <c r="G287" s="108" t="s">
        <v>500</v>
      </c>
      <c r="H287" s="109" t="s">
        <v>437</v>
      </c>
      <c r="I287" s="109" t="s">
        <v>427</v>
      </c>
      <c r="J287" s="108" t="s">
        <v>1066</v>
      </c>
    </row>
    <row r="288" customHeight="1" spans="1:10">
      <c r="A288" s="110"/>
      <c r="B288" s="110"/>
      <c r="C288" s="108" t="s">
        <v>421</v>
      </c>
      <c r="D288" s="108" t="s">
        <v>422</v>
      </c>
      <c r="E288" s="108" t="s">
        <v>1067</v>
      </c>
      <c r="F288" s="109" t="s">
        <v>424</v>
      </c>
      <c r="G288" s="108" t="s">
        <v>500</v>
      </c>
      <c r="H288" s="109" t="s">
        <v>437</v>
      </c>
      <c r="I288" s="109" t="s">
        <v>427</v>
      </c>
      <c r="J288" s="108" t="s">
        <v>1068</v>
      </c>
    </row>
    <row r="289" customHeight="1" spans="1:10">
      <c r="A289" s="110"/>
      <c r="B289" s="110"/>
      <c r="C289" s="108" t="s">
        <v>421</v>
      </c>
      <c r="D289" s="108" t="s">
        <v>422</v>
      </c>
      <c r="E289" s="108" t="s">
        <v>1069</v>
      </c>
      <c r="F289" s="109" t="s">
        <v>424</v>
      </c>
      <c r="G289" s="108" t="s">
        <v>500</v>
      </c>
      <c r="H289" s="109" t="s">
        <v>437</v>
      </c>
      <c r="I289" s="109" t="s">
        <v>427</v>
      </c>
      <c r="J289" s="108" t="s">
        <v>1070</v>
      </c>
    </row>
    <row r="290" customHeight="1" spans="1:10">
      <c r="A290" s="110"/>
      <c r="B290" s="110"/>
      <c r="C290" s="108" t="s">
        <v>421</v>
      </c>
      <c r="D290" s="108" t="s">
        <v>422</v>
      </c>
      <c r="E290" s="108" t="s">
        <v>1071</v>
      </c>
      <c r="F290" s="109" t="s">
        <v>424</v>
      </c>
      <c r="G290" s="108" t="s">
        <v>500</v>
      </c>
      <c r="H290" s="109" t="s">
        <v>437</v>
      </c>
      <c r="I290" s="109" t="s">
        <v>427</v>
      </c>
      <c r="J290" s="108" t="s">
        <v>1072</v>
      </c>
    </row>
    <row r="291" customHeight="1" spans="1:10">
      <c r="A291" s="110"/>
      <c r="B291" s="110"/>
      <c r="C291" s="108" t="s">
        <v>421</v>
      </c>
      <c r="D291" s="108" t="s">
        <v>433</v>
      </c>
      <c r="E291" s="108" t="s">
        <v>1073</v>
      </c>
      <c r="F291" s="109" t="s">
        <v>435</v>
      </c>
      <c r="G291" s="108" t="s">
        <v>1074</v>
      </c>
      <c r="H291" s="109" t="s">
        <v>437</v>
      </c>
      <c r="I291" s="109" t="s">
        <v>427</v>
      </c>
      <c r="J291" s="108" t="s">
        <v>1075</v>
      </c>
    </row>
    <row r="292" customHeight="1" spans="1:10">
      <c r="A292" s="110"/>
      <c r="B292" s="110"/>
      <c r="C292" s="108" t="s">
        <v>421</v>
      </c>
      <c r="D292" s="108" t="s">
        <v>433</v>
      </c>
      <c r="E292" s="108" t="s">
        <v>1076</v>
      </c>
      <c r="F292" s="109" t="s">
        <v>424</v>
      </c>
      <c r="G292" s="108" t="s">
        <v>500</v>
      </c>
      <c r="H292" s="109" t="s">
        <v>437</v>
      </c>
      <c r="I292" s="109" t="s">
        <v>427</v>
      </c>
      <c r="J292" s="108" t="s">
        <v>1077</v>
      </c>
    </row>
    <row r="293" customHeight="1" spans="1:10">
      <c r="A293" s="110"/>
      <c r="B293" s="110"/>
      <c r="C293" s="108" t="s">
        <v>421</v>
      </c>
      <c r="D293" s="108" t="s">
        <v>433</v>
      </c>
      <c r="E293" s="108" t="s">
        <v>1078</v>
      </c>
      <c r="F293" s="109" t="s">
        <v>424</v>
      </c>
      <c r="G293" s="108" t="s">
        <v>500</v>
      </c>
      <c r="H293" s="109" t="s">
        <v>437</v>
      </c>
      <c r="I293" s="109" t="s">
        <v>427</v>
      </c>
      <c r="J293" s="108" t="s">
        <v>1079</v>
      </c>
    </row>
    <row r="294" customHeight="1" spans="1:10">
      <c r="A294" s="110"/>
      <c r="B294" s="110"/>
      <c r="C294" s="108" t="s">
        <v>421</v>
      </c>
      <c r="D294" s="108" t="s">
        <v>433</v>
      </c>
      <c r="E294" s="108" t="s">
        <v>1080</v>
      </c>
      <c r="F294" s="109" t="s">
        <v>424</v>
      </c>
      <c r="G294" s="108" t="s">
        <v>500</v>
      </c>
      <c r="H294" s="109" t="s">
        <v>437</v>
      </c>
      <c r="I294" s="109" t="s">
        <v>427</v>
      </c>
      <c r="J294" s="108" t="s">
        <v>1081</v>
      </c>
    </row>
    <row r="295" customHeight="1" spans="1:10">
      <c r="A295" s="110"/>
      <c r="B295" s="110"/>
      <c r="C295" s="108" t="s">
        <v>421</v>
      </c>
      <c r="D295" s="108" t="s">
        <v>439</v>
      </c>
      <c r="E295" s="108" t="s">
        <v>1082</v>
      </c>
      <c r="F295" s="109" t="s">
        <v>435</v>
      </c>
      <c r="G295" s="108" t="s">
        <v>1083</v>
      </c>
      <c r="H295" s="109" t="s">
        <v>1084</v>
      </c>
      <c r="I295" s="109" t="s">
        <v>427</v>
      </c>
      <c r="J295" s="108" t="s">
        <v>1085</v>
      </c>
    </row>
    <row r="296" customHeight="1" spans="1:10">
      <c r="A296" s="110"/>
      <c r="B296" s="110"/>
      <c r="C296" s="108" t="s">
        <v>421</v>
      </c>
      <c r="D296" s="108" t="s">
        <v>439</v>
      </c>
      <c r="E296" s="108" t="s">
        <v>1086</v>
      </c>
      <c r="F296" s="109" t="s">
        <v>435</v>
      </c>
      <c r="G296" s="108" t="s">
        <v>513</v>
      </c>
      <c r="H296" s="109" t="s">
        <v>437</v>
      </c>
      <c r="I296" s="109" t="s">
        <v>427</v>
      </c>
      <c r="J296" s="108" t="s">
        <v>1087</v>
      </c>
    </row>
    <row r="297" customHeight="1" spans="1:10">
      <c r="A297" s="110"/>
      <c r="B297" s="110"/>
      <c r="C297" s="108" t="s">
        <v>421</v>
      </c>
      <c r="D297" s="108" t="s">
        <v>445</v>
      </c>
      <c r="E297" s="108" t="s">
        <v>446</v>
      </c>
      <c r="F297" s="109" t="s">
        <v>447</v>
      </c>
      <c r="G297" s="108" t="s">
        <v>1088</v>
      </c>
      <c r="H297" s="109" t="s">
        <v>455</v>
      </c>
      <c r="I297" s="109" t="s">
        <v>427</v>
      </c>
      <c r="J297" s="108" t="s">
        <v>1089</v>
      </c>
    </row>
    <row r="298" customHeight="1" spans="1:10">
      <c r="A298" s="110"/>
      <c r="B298" s="110"/>
      <c r="C298" s="108" t="s">
        <v>451</v>
      </c>
      <c r="D298" s="108" t="s">
        <v>457</v>
      </c>
      <c r="E298" s="108" t="s">
        <v>1090</v>
      </c>
      <c r="F298" s="109" t="s">
        <v>447</v>
      </c>
      <c r="G298" s="108" t="s">
        <v>483</v>
      </c>
      <c r="H298" s="109" t="s">
        <v>469</v>
      </c>
      <c r="I298" s="109" t="s">
        <v>427</v>
      </c>
      <c r="J298" s="108" t="s">
        <v>1091</v>
      </c>
    </row>
    <row r="299" customHeight="1" spans="1:10">
      <c r="A299" s="110"/>
      <c r="B299" s="110"/>
      <c r="C299" s="108" t="s">
        <v>451</v>
      </c>
      <c r="D299" s="108" t="s">
        <v>457</v>
      </c>
      <c r="E299" s="108" t="s">
        <v>1092</v>
      </c>
      <c r="F299" s="109" t="s">
        <v>424</v>
      </c>
      <c r="G299" s="108" t="s">
        <v>842</v>
      </c>
      <c r="H299" s="109" t="s">
        <v>842</v>
      </c>
      <c r="I299" s="109" t="s">
        <v>443</v>
      </c>
      <c r="J299" s="108" t="s">
        <v>1093</v>
      </c>
    </row>
    <row r="300" customHeight="1" spans="1:10">
      <c r="A300" s="110"/>
      <c r="B300" s="110"/>
      <c r="C300" s="108" t="s">
        <v>462</v>
      </c>
      <c r="D300" s="108" t="s">
        <v>463</v>
      </c>
      <c r="E300" s="108" t="s">
        <v>1094</v>
      </c>
      <c r="F300" s="109" t="s">
        <v>424</v>
      </c>
      <c r="G300" s="108" t="s">
        <v>500</v>
      </c>
      <c r="H300" s="109" t="s">
        <v>437</v>
      </c>
      <c r="I300" s="109" t="s">
        <v>427</v>
      </c>
      <c r="J300" s="108" t="s">
        <v>1095</v>
      </c>
    </row>
  </sheetData>
  <mergeCells count="2">
    <mergeCell ref="A3:J3"/>
    <mergeCell ref="A4:H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和小芬</cp:lastModifiedBy>
  <dcterms:created xsi:type="dcterms:W3CDTF">2025-01-21T02:50:00Z</dcterms:created>
  <dcterms:modified xsi:type="dcterms:W3CDTF">2025-06-19T07:25:37Z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6FE8E6EC2DD54DD5A6F49E51BFE370D8_13</vt:lpwstr>
  </property>
  <property fmtid="{D5CDD505-2E9C-101B-9397-08002B2CF9AE}" pid="3" name="KSOProductBuildVer">
    <vt:lpwstr>2052-12.1.0.19302</vt:lpwstr>
  </property>
</Properties>
</file>