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  <sheet name="部门整体支出绩效目标表13" sheetId="18" r:id="rId18"/>
    <sheet name="部门单位基本信息表14" sheetId="19" r:id="rId19"/>
    <sheet name="重点领域项目名单15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<sst xmlns="http://schemas.openxmlformats.org/spreadsheetml/2006/main" count="1191" uniqueCount="532">
  <si>
    <t>预算01-1表</t>
  </si>
  <si>
    <t>2026年部门财务收支预算总表</t>
  </si>
  <si>
    <t>单位名称：香格里拉市建塘镇建塘小学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</si>
  <si>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</si>
  <si>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</si>
  <si>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</si>
  <si>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</si>
  <si>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</si>
  <si>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</si>
  <si>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</si>
  <si>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</si>
  <si>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</si>
  <si>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</si>
  <si>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</si>
  <si>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</si>
  <si>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</si>
  <si>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</si>
  <si>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</si>
  <si>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</si>
  <si>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</si>
  <si>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</si>
  <si>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</si>
  <si>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</si>
  <si>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</si>
  <si>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</si>
  <si>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</si>
  <si>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</si>
  <si>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</si>
  <si>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</si>
  <si>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</si>
  <si>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</si>
  <si>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</si>
  <si>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</si>
  <si>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</si>
  <si>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</si>
  <si>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</si>
  <si>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</si>
  <si>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</si>
  <si>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</si>
  <si>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</si>
  <si>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</si>
  <si>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</si>
  <si>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</si>
  <si>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</si>
  <si>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</si>
  <si>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</si>
  <si>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</si>
  <si>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</si>
  <si>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</si>
  <si>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</si>
  <si>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</si>
  <si>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</si>
  <si>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</si>
  <si>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</si>
  <si>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</si>
  <si>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</si>
  <si>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</si>
  <si>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</si>
  <si>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</si>
  <si>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</si>
  <si>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</si>
  <si>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</si>
  <si>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</si>
  <si>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</si>
  <si>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</si>
  <si>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</si>
  <si>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</si>
  <si>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</si>
  <si>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</si>
  <si>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</si>
  <si>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</si>
  <si>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</si>
  <si>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105019</t>
  </si>
  <si>
    <t>香格里拉市建塘镇建塘小学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</si>
  <si>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</si>
  <si>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</si>
  <si>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</si>
  <si>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</si>
  <si>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</si>
  <si>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</si>
  <si>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</si>
  <si>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</si>
  <si>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</si>
  <si>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</si>
  <si>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</si>
  <si>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</si>
  <si>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</si>
  <si>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</si>
  <si>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</si>
  <si>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</si>
  <si>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2050202</t>
  </si>
  <si>
    <t>20507</t>
  </si>
  <si>
    <t>2050701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</si>
  <si>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</si>
  <si>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</si>
  <si>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</si>
  <si>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</si>
  <si>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</si>
  <si>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</si>
  <si>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</si>
  <si>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</si>
  <si>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</si>
  <si>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</si>
  <si>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</si>
  <si>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</si>
  <si>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</si>
  <si>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</si>
  <si>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</si>
  <si>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</si>
  <si>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</si>
  <si>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</si>
  <si>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</si>
  <si>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</si>
  <si>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</si>
  <si>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</si>
  <si>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</si>
  <si>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</si>
  <si>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</si>
  <si>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</si>
  <si>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</si>
  <si>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</si>
  <si>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</si>
  <si>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</si>
  <si>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</si>
  <si>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</si>
  <si>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</si>
  <si>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</si>
  <si>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</si>
  <si>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</si>
  <si>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</si>
  <si>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</si>
  <si>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</si>
  <si>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</si>
  <si>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</si>
  <si>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</si>
  <si>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</si>
  <si>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</si>
  <si>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</si>
  <si>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</si>
  <si>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</si>
  <si>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</si>
  <si>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</si>
  <si>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</si>
  <si>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</si>
  <si>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</si>
  <si>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</si>
  <si>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</si>
  <si>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</si>
  <si>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</si>
  <si>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</si>
  <si>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</si>
  <si>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</si>
  <si>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</si>
  <si>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</si>
  <si>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</si>
  <si>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</si>
  <si>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</si>
  <si>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</si>
  <si>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</si>
  <si>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</si>
  <si>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</si>
  <si>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</si>
  <si>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普通教育</t>
  </si>
  <si>
    <t>小学教育</t>
  </si>
  <si>
    <t>特殊教育</t>
  </si>
  <si>
    <t>特殊学校教育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</si>
  <si>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</si>
  <si>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</si>
  <si>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</si>
  <si>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</si>
  <si>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</si>
  <si>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</si>
  <si>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</si>
  <si>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</si>
  <si>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</si>
  <si>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</si>
  <si>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</si>
  <si>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</si>
  <si>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</si>
  <si>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</si>
  <si>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</si>
  <si>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</si>
  <si>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</si>
  <si>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</si>
  <si>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</si>
  <si>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</si>
  <si>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</si>
  <si>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</si>
  <si>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</si>
  <si>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</si>
  <si>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</si>
  <si>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</si>
  <si>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</si>
  <si>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</si>
  <si>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</si>
  <si>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</si>
  <si>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</si>
  <si>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</si>
  <si>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</si>
  <si>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</si>
  <si>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</si>
  <si>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</si>
  <si>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</si>
  <si>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533421210000000018542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</si>
  <si>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</si>
  <si>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</si>
  <si>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</si>
  <si>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</si>
  <si>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</si>
  <si>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</si>
  <si>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</si>
  <si>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533421261100004936690</t>
  </si>
  <si>
    <t>事业人员年终绩效奖励</t>
  </si>
  <si>
    <t>533421231100001481915</t>
  </si>
  <si>
    <t>事业人员基础绩效</t>
  </si>
  <si>
    <t>533421210000000017653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</si>
  <si>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</si>
  <si>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</si>
  <si>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</si>
  <si>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</si>
  <si>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</si>
  <si>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</si>
  <si>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</si>
  <si>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</si>
  <si>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</si>
  <si>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533421210000000017654</t>
  </si>
  <si>
    <t>30113</t>
  </si>
  <si>
    <t>533421210000000017660</t>
  </si>
  <si>
    <t>办公经费</t>
  </si>
  <si>
    <t>30211</t>
  </si>
  <si>
    <t>差旅费</t>
  </si>
  <si>
    <t>30201</t>
  </si>
  <si>
    <t>办公费</t>
  </si>
  <si>
    <t>30299</t>
  </si>
  <si>
    <t>其他商品和服务支出</t>
  </si>
  <si>
    <t>533421221100000276883</t>
  </si>
  <si>
    <t>工会经费</t>
  </si>
  <si>
    <t>30228</t>
  </si>
  <si>
    <t>533421210000000018544</t>
  </si>
  <si>
    <t>公务用车运行维护费</t>
  </si>
  <si>
    <t>30231</t>
  </si>
  <si>
    <t>533421241100002165687</t>
  </si>
  <si>
    <t>体检费</t>
  </si>
  <si>
    <t>533421261100004929345</t>
  </si>
  <si>
    <t>2026年建塘小学遗属补助资金</t>
  </si>
  <si>
    <t>30305</t>
  </si>
  <si>
    <t>生活补助</t>
  </si>
  <si>
    <t>533421261100004922380</t>
  </si>
  <si>
    <t>其他人员支出</t>
  </si>
  <si>
    <t>30199</t>
  </si>
  <si>
    <t>其他工资福利支出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</si>
  <si>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</si>
  <si>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</si>
  <si>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</si>
  <si>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</si>
  <si>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</si>
  <si>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</si>
  <si>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</si>
  <si>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2026年市直机关党支部党建工作经费</t>
  </si>
  <si>
    <t>专项业务类</t>
  </si>
  <si>
    <t>533421261100004928782</t>
  </si>
  <si>
    <t>城乡义务教育公用经费本级财力资金</t>
  </si>
  <si>
    <t>民生类</t>
  </si>
  <si>
    <t>533421251100003572531</t>
  </si>
  <si>
    <t>特殊教育公用经费本级财力资金</t>
  </si>
  <si>
    <t>533421251100003572769</t>
  </si>
  <si>
    <t>香格里拉市建塘镇建塘小学学生体检经费</t>
  </si>
  <si>
    <t>533421261100004923125</t>
  </si>
  <si>
    <t>香格里拉市建塘镇建塘小学义务教育学校课后服务经费</t>
  </si>
  <si>
    <t>533421261100004925622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</si>
  <si>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</si>
  <si>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</si>
  <si>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</si>
  <si>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</si>
  <si>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</si>
  <si>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</si>
  <si>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</si>
  <si>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</si>
  <si>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</si>
  <si>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</si>
  <si>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</si>
  <si>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</si>
  <si>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</si>
  <si>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</si>
  <si>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校学生人数2343人；进行2次政策宣传；学校公用经费能够保证学校日常教育教学正常运行；教师培训次数大于等于10次。2026年城乡义务教育普通公用经费享受人数2516人，享受标准720元/生/年，城乡义务教育公用经费享受合计1811520.00元，本级保障资金占比2%，预算金额为36230.4元</t>
  </si>
  <si>
    <t>产出指标</t>
  </si>
  <si>
    <t>数量指标</t>
  </si>
  <si>
    <t>获补对象数</t>
  </si>
  <si>
    <t>=</t>
  </si>
  <si>
    <t>2343</t>
  </si>
  <si>
    <t>人(人次、家)</t>
  </si>
  <si>
    <t>定量指标</t>
  </si>
  <si>
    <t>反映获补助人员、企业的数量情况，也适用补贴、资助等形式的补助。</t>
  </si>
  <si>
    <t>政策宣传次数</t>
  </si>
  <si>
    <t>&gt;=</t>
  </si>
  <si>
    <t>次</t>
  </si>
  <si>
    <t>反映补助政策的宣传力度情况。即通过门户网站、报刊、通信、电视、户外广告等对补助政策进行宣传的次数。</t>
  </si>
  <si>
    <t>教师培训次数</t>
  </si>
  <si>
    <t>10</t>
  </si>
  <si>
    <t>反映学校教师培训情况。</t>
  </si>
  <si>
    <t>质量指标</t>
  </si>
  <si>
    <t>资金使用情况公示</t>
  </si>
  <si>
    <t>95</t>
  </si>
  <si>
    <t>%</t>
  </si>
  <si>
    <t>反映获补助对象认定的准确性情况。
获补对象准确率=抽检符合标准的补助对象数/抽检实际补助对象数*100%</t>
  </si>
  <si>
    <t>教师培训合格率</t>
  </si>
  <si>
    <t>100</t>
  </si>
  <si>
    <t>获补覆盖率=实际获得补助人数（企业数）/申请符合标准人数（企业数）*100%</t>
  </si>
  <si>
    <t>购买设备合格率</t>
  </si>
  <si>
    <t>反映补助事项在特定办事大厅、官网、媒体或其他渠道按规定进行公示的情况。
补助事项公示度=按规定公布事项/按规定应公布事项*100%</t>
  </si>
  <si>
    <t>时效指标</t>
  </si>
  <si>
    <t>支付及时率</t>
  </si>
  <si>
    <t>反映发放单位及时发放补助资金的情况。
发放及时率=在时限内发放资金/应发放资金*100%</t>
  </si>
  <si>
    <t>效益指标</t>
  </si>
  <si>
    <t>社会效益</t>
  </si>
  <si>
    <t>提高教学质量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</si>
  <si>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</si>
  <si>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</si>
  <si>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</si>
  <si>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</si>
  <si>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</si>
  <si>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成本指标</t>
  </si>
  <si>
    <t>经济成本指标</t>
  </si>
  <si>
    <t>36230.40</t>
  </si>
  <si>
    <t>元</t>
  </si>
  <si>
    <t>2026年城乡义务教育普通公用经费享受人数2516人，享受标准720元/生/年，城乡义务教育公用经费享受合计1811520.00元，本级保障资金占比2%，预算金额为36230.40元</t>
  </si>
  <si>
    <t>根据财教〔2021〕72号 《特殊教育补助资金管理办法》的要求，发放补助标准为7000元/人/年，2026年香格里拉市建塘镇建塘小学预计特殊教育学生数为3人，2026年特殊教育公用资金合计申报数为21,000.00元，其中中央保障资金占比80%，资金金额为16,800.00元，省级保障资金占比18%，资金金额为3,780.00元,本级保障资金占比2%,资金金额为1260.00元。</t>
  </si>
  <si>
    <t>获补对象准确率</t>
  </si>
  <si>
    <t>获补覆盖率</t>
  </si>
  <si>
    <t>资金使用及时率</t>
  </si>
  <si>
    <t>是</t>
  </si>
  <si>
    <t>是/否</t>
  </si>
  <si>
    <t>定性指标</t>
  </si>
  <si>
    <t>政策知晓率</t>
  </si>
  <si>
    <t>90</t>
  </si>
  <si>
    <t>生活状况改善</t>
  </si>
  <si>
    <t>持续改善</t>
  </si>
  <si>
    <t>反映补助促进受助对象生活状况改善的情况。</t>
  </si>
  <si>
    <t>7000</t>
  </si>
  <si>
    <t>元/人</t>
  </si>
  <si>
    <t xml:space="preserve">考核项目实施过程中是否按照文件规定的金额进行使用。
</t>
  </si>
  <si>
    <t>香格里拉市建塘镇建塘小学2026年党支部为2个，补助标准为每个党支部2000元/年，合计4000.00元</t>
  </si>
  <si>
    <t>党建经费保障人数</t>
  </si>
  <si>
    <t>75</t>
  </si>
  <si>
    <t>人</t>
  </si>
  <si>
    <t>根据实际党建经费</t>
  </si>
  <si>
    <t>反映党建政策的宣传力度情况。即通过门户网站、报刊、通信、电视、户外广告等对补助政策进行宣传的次数。</t>
  </si>
  <si>
    <t>兑现准确率</t>
  </si>
  <si>
    <t>反映补助准确发放的情况。
补助兑现准确率=补助兑付额/应付额*100%</t>
  </si>
  <si>
    <t>党建经费事项公示度</t>
  </si>
  <si>
    <t>反映党建经费事项在特定办事大厅、官网、媒体或其他渠道按规定进行公示的情况。
党建经费事项公示度=按规定公布事项/按规定应公布事项*100%</t>
  </si>
  <si>
    <t>发放及时率</t>
  </si>
  <si>
    <t>部门运转</t>
  </si>
  <si>
    <t>正常运转</t>
  </si>
  <si>
    <t xml:space="preserve">反映部门（单位）正常运转情况。
</t>
  </si>
  <si>
    <t>“党建经费”控制情况</t>
  </si>
  <si>
    <t>2000</t>
  </si>
  <si>
    <t>根据实际党建经费香格里拉市建塘镇建塘小学2026年党支部为2个，补助标准为每个党支部2000元/年，合计4000.00元</t>
  </si>
  <si>
    <t xml:space="preserve">反映部门（单位）人员对公用经费保障的满意程度。
</t>
  </si>
  <si>
    <t>经济成本</t>
  </si>
  <si>
    <t>4000</t>
  </si>
  <si>
    <t>根据资金使用情况</t>
  </si>
  <si>
    <t>双减重点工作的内容之一，主要用于建塘小学教师开展课后服务的补助，按照州级标准每生每年150元核算，人数2156人。完成2025年小学课后服务工作的开展。</t>
  </si>
  <si>
    <t>课后服务涉及的学校</t>
  </si>
  <si>
    <t>1所</t>
  </si>
  <si>
    <t>所</t>
  </si>
  <si>
    <t>享受课后服务政策的学校数量</t>
  </si>
  <si>
    <t>课后服务的学生人数</t>
  </si>
  <si>
    <t>2516</t>
  </si>
  <si>
    <t>参与课后服务的学生人数</t>
  </si>
  <si>
    <t>课后服务补助资金兑现的次数</t>
  </si>
  <si>
    <t>课后服务补助资金兑现的情况，春季和秋季</t>
  </si>
  <si>
    <t>开展课后服务的质量</t>
  </si>
  <si>
    <t>开展课后服务的质量效果</t>
  </si>
  <si>
    <t>课后服务开展的时限</t>
  </si>
  <si>
    <t>2025年12月31日前</t>
  </si>
  <si>
    <t>年-月-日</t>
  </si>
  <si>
    <t>开展课后服务的时间节点</t>
  </si>
  <si>
    <t>课后服务对双减工作的促进率</t>
  </si>
  <si>
    <t>课后服务对的双减工作的促进情况</t>
  </si>
  <si>
    <t>学校主阵地作用的发挥率</t>
  </si>
  <si>
    <t>学校的作用发挥情况</t>
  </si>
  <si>
    <t>开展课后服务学校满意度</t>
  </si>
  <si>
    <t>民意测评</t>
  </si>
  <si>
    <t>社会成本指标</t>
  </si>
  <si>
    <t>150</t>
  </si>
  <si>
    <t>各学校参与课后服务的学生人数，按照每生每年150元的标准核算</t>
  </si>
  <si>
    <t>用于我校学生每年两次的常规体检和结核筛查，每生102元和每个学校体检报告费300元，学生人数以9月份数据为准；完成2025年课后服务工作的开展。</t>
  </si>
  <si>
    <t>完成学生体检次数</t>
  </si>
  <si>
    <t>1次</t>
  </si>
  <si>
    <t>全市各个中小学学生进行春季、秋季两次体检</t>
  </si>
  <si>
    <t>完成学生体检人数</t>
  </si>
  <si>
    <t>根据各学校人数核定</t>
  </si>
  <si>
    <t>涉及学生体检学校数</t>
  </si>
  <si>
    <t>参与学生体检的学校数</t>
  </si>
  <si>
    <t>对创建卫生城市的促进率</t>
  </si>
  <si>
    <t>对创建健康县城的促进情况</t>
  </si>
  <si>
    <t>学生体检时限</t>
  </si>
  <si>
    <t>2025年12月15日前</t>
  </si>
  <si>
    <t>建塘小学学生体检的时间</t>
  </si>
  <si>
    <t>学生健康动态监控率</t>
  </si>
  <si>
    <t>创卫工作要求</t>
  </si>
  <si>
    <t>学生参与体检的覆盖率</t>
  </si>
  <si>
    <t>学校组织学生参与体检的情况</t>
  </si>
  <si>
    <t>学校和学生满意度</t>
  </si>
  <si>
    <t>民意调查</t>
  </si>
  <si>
    <t>256932</t>
  </si>
  <si>
    <t>全市中小学学生体检产生的费用</t>
  </si>
  <si>
    <t>预算06表</t>
  </si>
  <si>
    <t>2026年政府性基金预算支出预算表</t>
  </si>
  <si>
    <t>政府性基金预算支出</t>
  </si>
  <si>
    <t>我单位此表无数据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</si>
  <si>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</si>
  <si>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</si>
  <si>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</si>
  <si>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</si>
  <si>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</si>
  <si>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</si>
  <si>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</si>
  <si>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</si>
  <si>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</si>
  <si>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</si>
  <si>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</si>
  <si>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</si>
  <si>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</si>
  <si>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</si>
  <si>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</si>
  <si>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</si>
  <si>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</si>
  <si>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</si>
  <si>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</si>
  <si>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</si>
  <si>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</si>
  <si>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</si>
  <si>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</si>
  <si>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</si>
  <si>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</si>
  <si>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</si>
  <si>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</si>
  <si>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</si>
  <si>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</si>
  <si>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</si>
  <si>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</si>
  <si>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</si>
  <si>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</si>
  <si>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</si>
  <si>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</si>
  <si>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</si>
  <si>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</si>
  <si>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</si>
  <si>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</si>
  <si>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</si>
  <si>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</si>
  <si>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</si>
  <si>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</si>
  <si>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</si>
  <si>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</si>
  <si>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</si>
  <si>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</si>
  <si>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</si>
  <si>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</si>
  <si>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</si>
  <si>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</si>
  <si>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</si>
  <si>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</si>
  <si>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</si>
  <si>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</si>
  <si>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</si>
  <si>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</si>
  <si>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</si>
  <si>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</si>
  <si>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</si>
  <si>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</si>
  <si>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</si>
  <si>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</si>
  <si>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</si>
  <si>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</si>
  <si>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</si>
  <si>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</si>
  <si>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/>
  </si>
  <si>
    <t>预算13表</t>
  </si>
  <si>
    <t>部门整体支出绩效目标表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</si>
  <si>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</si>
  <si>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</si>
  <si>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</si>
  <si>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</si>
  <si>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</si>
  <si>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</si>
  <si>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（2026-2028年期间）</t>
  </si>
  <si>
    <t>根据部门职责，中长期规划，各级党委，各级政府要求归纳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</si>
  <si>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</si>
  <si>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</si>
  <si>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</si>
  <si>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</si>
  <si>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</si>
  <si>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</si>
  <si>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</si>
  <si>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</si>
  <si>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</si>
  <si>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</si>
  <si>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</si>
  <si>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</si>
  <si>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</si>
  <si>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</si>
  <si>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</si>
  <si>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</si>
  <si>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预算14表</t>
  </si>
  <si>
    <t>部门单位基本信息表</t>
  </si>
  <si>
    <t>单位：人、辆</t>
  </si>
  <si>
    <t>单位性质</t>
  </si>
  <si>
    <t>财政供给政策</t>
  </si>
  <si>
    <t>定编人员数</t>
  </si>
  <si>
    <t>在职实有人数</t>
  </si>
  <si>
    <t>人员编制数</t>
  </si>
  <si>
    <t>离退休人数</t>
  </si>
  <si>
    <t>其他人员</t>
  </si>
  <si>
    <t>车辆</t>
  </si>
  <si>
    <t>财政全供养</t>
  </si>
  <si>
    <t>财政部分供养实有人数</t>
  </si>
  <si>
    <t>离休</t>
  </si>
  <si>
    <t>退休</t>
  </si>
  <si>
    <t>编制数</t>
  </si>
  <si>
    <t>实有数</t>
  </si>
  <si>
    <t>行政</t>
  </si>
  <si>
    <t>事业</t>
  </si>
  <si>
    <t>事业编制数[工勤]</t>
  </si>
  <si>
    <t>提前退休</t>
  </si>
  <si>
    <t>**</t>
  </si>
  <si>
    <t>教育</t>
  </si>
  <si>
    <t>二级预算单位</t>
  </si>
  <si>
    <t>部门预算重点领域项目名单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</si>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</sst>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hh:mm:ss"/>
    <numFmt numFmtId="178" formatCode="yyyy/mm/dd\ hh:mm:ss"/>
    <numFmt numFmtId="179" formatCode="yyyy/mm/dd"/>
    <numFmt numFmtId="180" formatCode="#,##0.00;\-#,##0.00;;@"/>
  </numFmts>
  <fonts count="5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24"/>
      <color theme="1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23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3" fillId="3" borderId="19" applyNumberFormat="0" applyAlignment="0" applyProtection="0">
      <alignment vertical="center"/>
    </xf>
    <xf numFmtId="0" fontId="44" fillId="7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176" fontId="15" fillId="0" borderId="1">
      <alignment horizontal="right" vertical="center"/>
    </xf>
    <xf numFmtId="177" fontId="15" fillId="0" borderId="1">
      <alignment horizontal="right" vertical="center"/>
    </xf>
    <xf numFmtId="10" fontId="15" fillId="0" borderId="1">
      <alignment horizontal="right" vertical="center"/>
    </xf>
    <xf numFmtId="178" fontId="15" fillId="0" borderId="1">
      <alignment horizontal="right" vertical="center"/>
    </xf>
    <xf numFmtId="49" fontId="15" fillId="0" borderId="1">
      <alignment horizontal="left" vertical="center" wrapText="1"/>
    </xf>
    <xf numFmtId="179" fontId="15" fillId="0" borderId="1">
      <alignment horizontal="right" vertical="center"/>
    </xf>
    <xf numFmtId="180" fontId="15" fillId="0" borderId="1">
      <alignment horizontal="right" vertical="center"/>
    </xf>
    <xf numFmtId="180" fontId="15" fillId="0" borderId="1">
      <alignment horizontal="right" vertical="center"/>
    </xf>
  </cellStyleXfs>
  <cellXfs count="326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49" fontId="9" fillId="0" borderId="0" xfId="0" applyNumberFormat="1" applyFont="1" applyBorder="1"/>
    <xf numFmtId="0" fontId="9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53" applyFont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80" fontId="2" fillId="0" borderId="1" xfId="0" applyNumberFormat="1" applyFont="1" applyBorder="1" applyAlignment="1">
      <alignment horizontal="right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4" borderId="0" xfId="0" applyFont="1" applyFill="1" applyAlignment="1">
      <alignment horizontal="center"/>
    </xf>
    <xf numFmtId="0" fontId="13" fillId="0" borderId="0" xfId="0" applyFont="1" applyBorder="1"/>
    <xf numFmtId="0" fontId="14" fillId="0" borderId="0" xfId="0" applyFont="1" applyBorder="1"/>
    <xf numFmtId="49" fontId="15" fillId="0" borderId="0" xfId="53" applyNumberFormat="1" applyFont="1" applyBorder="1">
      <alignment horizontal="left" vertical="center" wrapText="1"/>
    </xf>
    <xf numFmtId="49" fontId="15" fillId="0" borderId="0" xfId="53" applyNumberFormat="1" applyFont="1" applyBorder="1" applyAlignment="1">
      <alignment horizontal="right" vertical="center" wrapText="1"/>
    </xf>
    <xf numFmtId="49" fontId="16" fillId="0" borderId="0" xfId="53" applyNumberFormat="1" applyFont="1" applyBorder="1" applyAlignment="1">
      <alignment horizontal="center" vertical="center" wrapText="1"/>
    </xf>
    <xf numFmtId="49" fontId="15" fillId="0" borderId="14" xfId="53" applyNumberFormat="1" applyFont="1" applyBorder="1" applyAlignment="1">
      <alignment horizontal="left" vertical="center" wrapText="1"/>
    </xf>
    <xf numFmtId="49" fontId="15" fillId="0" borderId="15" xfId="53" applyNumberFormat="1" applyFont="1" applyBorder="1" applyAlignment="1">
      <alignment horizontal="left" vertical="center" wrapText="1"/>
    </xf>
    <xf numFmtId="49" fontId="17" fillId="0" borderId="3" xfId="53" applyNumberFormat="1" applyFont="1" applyBorder="1" applyAlignment="1">
      <alignment horizontal="center" vertical="center" wrapText="1"/>
    </xf>
    <xf numFmtId="49" fontId="17" fillId="0" borderId="1" xfId="53" applyNumberFormat="1" applyFont="1" applyBorder="1" applyAlignment="1">
      <alignment horizontal="center" vertical="center" wrapText="1"/>
    </xf>
    <xf numFmtId="49" fontId="18" fillId="0" borderId="1" xfId="53" applyNumberFormat="1" applyFont="1" applyBorder="1" applyAlignment="1">
      <alignment horizontal="center" vertical="center" wrapText="1"/>
    </xf>
    <xf numFmtId="49" fontId="17" fillId="0" borderId="1" xfId="53" applyNumberFormat="1" applyFont="1" applyBorder="1" applyAlignment="1">
      <alignment horizontal="left" vertical="center" wrapText="1" indent="1"/>
    </xf>
    <xf numFmtId="49" fontId="17" fillId="0" borderId="1" xfId="53" applyNumberFormat="1" applyFont="1" applyBorder="1">
      <alignment horizontal="left" vertical="center" wrapText="1"/>
    </xf>
    <xf numFmtId="176" fontId="15" fillId="0" borderId="1" xfId="49" applyNumberFormat="1" applyFont="1" applyBorder="1">
      <alignment horizontal="right" vertical="center"/>
    </xf>
    <xf numFmtId="180" fontId="15" fillId="0" borderId="1" xfId="56" applyNumberFormat="1" applyFont="1" applyBorder="1">
      <alignment horizontal="right" vertical="center"/>
    </xf>
    <xf numFmtId="49" fontId="19" fillId="0" borderId="1" xfId="53" applyNumberFormat="1" applyFont="1" applyBorder="1" applyAlignment="1">
      <alignment horizontal="center" vertical="center" wrapText="1"/>
    </xf>
    <xf numFmtId="176" fontId="20" fillId="0" borderId="1" xfId="49" applyNumberFormat="1" applyFont="1" applyBorder="1">
      <alignment horizontal="right" vertical="center"/>
    </xf>
    <xf numFmtId="180" fontId="20" fillId="0" borderId="1" xfId="56" applyNumberFormat="1" applyFont="1" applyBorder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 applyProtection="1">
      <alignment horizontal="right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2"/>
    </xf>
    <xf numFmtId="49" fontId="2" fillId="0" borderId="1" xfId="53" applyNumberFormat="1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/>
    </xf>
    <xf numFmtId="180" fontId="2" fillId="0" borderId="1" xfId="56" applyNumberFormat="1" applyFont="1" applyBorder="1">
      <alignment horizontal="right" vertical="center"/>
    </xf>
    <xf numFmtId="0" fontId="8" fillId="0" borderId="4" xfId="0" applyFont="1" applyBorder="1" applyAlignment="1">
      <alignment horizontal="right" vertical="center"/>
    </xf>
    <xf numFmtId="180" fontId="24" fillId="0" borderId="1" xfId="56" applyNumberFormat="1" applyFont="1" applyBorder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80" fontId="2" fillId="0" borderId="1" xfId="56" applyFont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0" fontId="26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49" fontId="2" fillId="0" borderId="1" xfId="53" applyFo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left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 wrapText="1" indent="1"/>
    </xf>
    <xf numFmtId="0" fontId="5" fillId="0" borderId="1" xfId="0" applyFont="1" applyFill="1" applyBorder="1" applyAlignment="1" applyProtection="1">
      <alignment horizontal="left" vertical="center" wrapText="1" indent="2"/>
    </xf>
    <xf numFmtId="0" fontId="26" fillId="0" borderId="6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4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80" fontId="2" fillId="0" borderId="1" xfId="56" applyFont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horizontal="left" vertical="center"/>
    </xf>
    <xf numFmtId="4" fontId="8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180" fontId="2" fillId="0" borderId="0" xfId="0" applyNumberFormat="1" applyFont="1" applyBorder="1" applyAlignment="1">
      <alignment horizontal="right" vertical="center"/>
    </xf>
    <xf numFmtId="0" fontId="9" fillId="0" borderId="0" xfId="0" applyFont="1" applyBorder="1" applyProtection="1"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180" fontId="2" fillId="0" borderId="1" xfId="56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4" fontId="5" fillId="0" borderId="4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>
      <alignment horizontal="center" vertical="top"/>
    </xf>
    <xf numFmtId="0" fontId="5" fillId="0" borderId="1" xfId="0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</xf>
    <xf numFmtId="4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right" vertical="center"/>
      <protection locked="0"/>
    </xf>
    <xf numFmtId="0" fontId="26" fillId="0" borderId="1" xfId="0" applyFont="1" applyFill="1" applyBorder="1" applyAlignment="1" applyProtection="1"/>
    <xf numFmtId="0" fontId="8" fillId="0" borderId="3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right" vertical="center"/>
    </xf>
    <xf numFmtId="4" fontId="8" fillId="0" borderId="9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" fontId="8" fillId="0" borderId="9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quotePrefix="1">
      <alignment horizontal="left" vertical="center"/>
    </xf>
    <xf numFmtId="0" fontId="5" fillId="0" borderId="0" xfId="0" applyFont="1" applyBorder="1" applyAlignment="1" applyProtection="1" quotePrefix="1">
      <alignment horizontal="left" vertical="center"/>
      <protection locked="0"/>
    </xf>
    <xf numFmtId="0" fontId="2" fillId="0" borderId="0" xfId="0" applyFont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TimeStyle" xfId="50"/>
    <cellStyle name="PercentStyle" xfId="51"/>
    <cellStyle name="DateTimeStyle" xfId="52"/>
    <cellStyle name="TextStyle" xfId="53"/>
    <cellStyle name="DateStyle" xfId="54"/>
    <cellStyle name="NumberStyle" xfId="55"/>
    <cellStyle name="Money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topLeftCell="A2" workbookViewId="0">
      <selection activeCell="C46" sqref="C4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93" t="s">
        <v>0</v>
      </c>
    </row>
    <row r="2" ht="36" customHeight="1" spans="1:4">
      <c r="A2" s="141" t="s">
        <v>1</v>
      </c>
      <c r="B2" s="306"/>
      <c r="C2" s="306"/>
      <c r="D2" s="306"/>
    </row>
    <row r="3" ht="21" customHeight="1" spans="1:4">
      <c r="A3" s="326" t="s">
        <v>2</v>
      </c>
      <c r="B3" s="259"/>
      <c r="C3" s="259"/>
      <c r="D3" s="191" t="s">
        <v>3</v>
      </c>
    </row>
    <row r="4" ht="19.5" customHeight="1" spans="1:4">
      <c r="A4" s="93" t="s">
        <v>4</v>
      </c>
      <c r="B4" s="95"/>
      <c r="C4" s="93" t="s">
        <v>5</v>
      </c>
      <c r="D4" s="95"/>
    </row>
    <row r="5" ht="19.5" customHeight="1" spans="1:4">
      <c r="A5" s="98" t="s">
        <v>6</v>
      </c>
      <c r="B5" s="98" t="s">
        <v>7</v>
      </c>
      <c r="C5" s="98" t="s">
        <v>8</v>
      </c>
      <c r="D5" s="98" t="s">
        <v>7</v>
      </c>
    </row>
    <row r="6" ht="19.5" customHeight="1" spans="1:4">
      <c r="A6" s="101"/>
      <c r="B6" s="101"/>
      <c r="C6" s="101"/>
      <c r="D6" s="101"/>
    </row>
    <row r="7" ht="25.4" customHeight="1" spans="1:4">
      <c r="A7" s="307" t="s">
        <v>9</v>
      </c>
      <c r="B7" s="68">
        <v>54785102.48</v>
      </c>
      <c r="C7" s="307" t="s">
        <v>10</v>
      </c>
      <c r="D7" s="68"/>
    </row>
    <row r="8" ht="25.4" customHeight="1" spans="1:4">
      <c r="A8" s="307" t="s">
        <v>11</v>
      </c>
      <c r="B8" s="68"/>
      <c r="C8" s="307" t="s">
        <v>12</v>
      </c>
      <c r="D8" s="68"/>
    </row>
    <row r="9" ht="25.4" customHeight="1" spans="1:4">
      <c r="A9" s="307" t="s">
        <v>13</v>
      </c>
      <c r="B9" s="68"/>
      <c r="C9" s="307" t="s">
        <v>14</v>
      </c>
      <c r="D9" s="68"/>
    </row>
    <row r="10" ht="25.4" customHeight="1" spans="1:4">
      <c r="A10" s="307" t="s">
        <v>15</v>
      </c>
      <c r="B10" s="308"/>
      <c r="C10" s="307" t="s">
        <v>16</v>
      </c>
      <c r="D10" s="68"/>
    </row>
    <row r="11" ht="25.4" customHeight="1" spans="1:4">
      <c r="A11" s="307" t="s">
        <v>17</v>
      </c>
      <c r="B11" s="68"/>
      <c r="C11" s="309" t="s">
        <v>18</v>
      </c>
      <c r="D11" s="308">
        <v>40939485.68</v>
      </c>
    </row>
    <row r="12" ht="25.4" customHeight="1" spans="1:4">
      <c r="A12" s="307" t="s">
        <v>19</v>
      </c>
      <c r="B12" s="308"/>
      <c r="C12" s="309" t="s">
        <v>20</v>
      </c>
      <c r="D12" s="308"/>
    </row>
    <row r="13" ht="25.4" customHeight="1" spans="1:4">
      <c r="A13" s="307" t="s">
        <v>21</v>
      </c>
      <c r="B13" s="308"/>
      <c r="C13" s="309" t="s">
        <v>22</v>
      </c>
      <c r="D13" s="308"/>
    </row>
    <row r="14" ht="25.4" customHeight="1" spans="1:4">
      <c r="A14" s="307" t="s">
        <v>23</v>
      </c>
      <c r="B14" s="308"/>
      <c r="C14" s="309" t="s">
        <v>24</v>
      </c>
      <c r="D14" s="308">
        <v>5406934.46</v>
      </c>
    </row>
    <row r="15" ht="25.4" customHeight="1" spans="1:4">
      <c r="A15" s="310" t="s">
        <v>25</v>
      </c>
      <c r="B15" s="308"/>
      <c r="C15" s="309" t="s">
        <v>26</v>
      </c>
      <c r="D15" s="308">
        <v>4263874.97</v>
      </c>
    </row>
    <row r="16" ht="25.4" customHeight="1" spans="1:4">
      <c r="A16" s="310" t="s">
        <v>27</v>
      </c>
      <c r="B16" s="311"/>
      <c r="C16" s="309" t="s">
        <v>28</v>
      </c>
      <c r="D16" s="308"/>
    </row>
    <row r="17" ht="25.4" customHeight="1" spans="1:4">
      <c r="A17" s="312"/>
      <c r="B17" s="313"/>
      <c r="C17" s="309" t="s">
        <v>29</v>
      </c>
      <c r="D17" s="308"/>
    </row>
    <row r="18" ht="25.4" customHeight="1" spans="1:4">
      <c r="A18" s="314"/>
      <c r="B18" s="314"/>
      <c r="C18" s="309" t="s">
        <v>30</v>
      </c>
      <c r="D18" s="308"/>
    </row>
    <row r="19" ht="25.4" customHeight="1" spans="1:4">
      <c r="A19" s="314"/>
      <c r="B19" s="314"/>
      <c r="C19" s="309" t="s">
        <v>31</v>
      </c>
      <c r="D19" s="308"/>
    </row>
    <row r="20" ht="25.4" customHeight="1" spans="1:4">
      <c r="A20" s="314"/>
      <c r="B20" s="314"/>
      <c r="C20" s="309" t="s">
        <v>32</v>
      </c>
      <c r="D20" s="308"/>
    </row>
    <row r="21" ht="25.4" customHeight="1" spans="1:4">
      <c r="A21" s="314"/>
      <c r="B21" s="314"/>
      <c r="C21" s="309" t="s">
        <v>33</v>
      </c>
      <c r="D21" s="308"/>
    </row>
    <row r="22" ht="25.4" customHeight="1" spans="1:4">
      <c r="A22" s="314"/>
      <c r="B22" s="314"/>
      <c r="C22" s="309" t="s">
        <v>34</v>
      </c>
      <c r="D22" s="308"/>
    </row>
    <row r="23" ht="25.4" customHeight="1" spans="1:4">
      <c r="A23" s="314"/>
      <c r="B23" s="314"/>
      <c r="C23" s="309" t="s">
        <v>35</v>
      </c>
      <c r="D23" s="308"/>
    </row>
    <row r="24" ht="25.4" customHeight="1" spans="1:4">
      <c r="A24" s="314"/>
      <c r="B24" s="314"/>
      <c r="C24" s="309" t="s">
        <v>36</v>
      </c>
      <c r="D24" s="308"/>
    </row>
    <row r="25" ht="25.4" customHeight="1" spans="1:4">
      <c r="A25" s="314"/>
      <c r="B25" s="314"/>
      <c r="C25" s="309" t="s">
        <v>37</v>
      </c>
      <c r="D25" s="308">
        <v>4174807.37</v>
      </c>
    </row>
    <row r="26" ht="25.4" customHeight="1" spans="1:4">
      <c r="A26" s="314"/>
      <c r="B26" s="314"/>
      <c r="C26" s="309" t="s">
        <v>38</v>
      </c>
      <c r="D26" s="308"/>
    </row>
    <row r="27" ht="25.4" customHeight="1" spans="1:4">
      <c r="A27" s="314"/>
      <c r="B27" s="314"/>
      <c r="C27" s="309" t="s">
        <v>39</v>
      </c>
      <c r="D27" s="308"/>
    </row>
    <row r="28" ht="25.4" customHeight="1" spans="1:4">
      <c r="A28" s="314"/>
      <c r="B28" s="314"/>
      <c r="C28" s="309" t="s">
        <v>40</v>
      </c>
      <c r="D28" s="308"/>
    </row>
    <row r="29" ht="25.4" customHeight="1" spans="1:4">
      <c r="A29" s="314"/>
      <c r="B29" s="314"/>
      <c r="C29" s="309" t="s">
        <v>41</v>
      </c>
      <c r="D29" s="308"/>
    </row>
    <row r="30" ht="25.4" customHeight="1" spans="1:4">
      <c r="A30" s="315"/>
      <c r="B30" s="316"/>
      <c r="C30" s="309" t="s">
        <v>42</v>
      </c>
      <c r="D30" s="308"/>
    </row>
    <row r="31" ht="25.4" customHeight="1" spans="1:4">
      <c r="A31" s="315"/>
      <c r="B31" s="316"/>
      <c r="C31" s="309" t="s">
        <v>43</v>
      </c>
      <c r="D31" s="308"/>
    </row>
    <row r="32" ht="25.4" customHeight="1" spans="1:4">
      <c r="A32" s="315"/>
      <c r="B32" s="316"/>
      <c r="C32" s="309" t="s">
        <v>44</v>
      </c>
      <c r="D32" s="308"/>
    </row>
    <row r="33" ht="25.4" customHeight="1" spans="1:4">
      <c r="A33" s="315"/>
      <c r="B33" s="316"/>
      <c r="C33" s="309" t="s">
        <v>45</v>
      </c>
      <c r="D33" s="308"/>
    </row>
    <row r="34" ht="25.4" customHeight="1" spans="1:4">
      <c r="A34" s="315" t="s">
        <v>46</v>
      </c>
      <c r="B34" s="317">
        <v>54785102.48</v>
      </c>
      <c r="C34" s="318" t="s">
        <v>47</v>
      </c>
      <c r="D34" s="319">
        <v>54785102.48</v>
      </c>
    </row>
    <row r="35" ht="25.4" customHeight="1" spans="1:4">
      <c r="A35" s="310" t="s">
        <v>48</v>
      </c>
      <c r="B35" s="220"/>
      <c r="C35" s="307" t="s">
        <v>49</v>
      </c>
      <c r="D35" s="320"/>
    </row>
    <row r="36" ht="25.4" customHeight="1" spans="1:4">
      <c r="A36" s="310" t="s">
        <v>50</v>
      </c>
      <c r="B36" s="220"/>
      <c r="C36" s="307" t="s">
        <v>50</v>
      </c>
      <c r="D36" s="321"/>
    </row>
    <row r="37" ht="25.4" customHeight="1" spans="1:4">
      <c r="A37" s="310" t="s">
        <v>51</v>
      </c>
      <c r="B37" s="322"/>
      <c r="C37" s="307" t="s">
        <v>51</v>
      </c>
      <c r="D37" s="320"/>
    </row>
    <row r="38" ht="25.4" customHeight="1" spans="1:4">
      <c r="A38" s="323" t="s">
        <v>52</v>
      </c>
      <c r="B38" s="324">
        <v>54785102.48</v>
      </c>
      <c r="C38" s="318" t="s">
        <v>53</v>
      </c>
      <c r="D38" s="325">
        <v>54785102.48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201" t="s">
        <v>408</v>
      </c>
    </row>
    <row r="2" ht="28.5" customHeight="1" spans="1:6">
      <c r="A2" s="111" t="s">
        <v>409</v>
      </c>
      <c r="B2" s="111"/>
      <c r="C2" s="111"/>
      <c r="D2" s="111"/>
      <c r="E2" s="111"/>
      <c r="F2" s="111"/>
    </row>
    <row r="3" ht="15" customHeight="1" spans="1:6">
      <c r="A3" s="202" t="s">
        <v>2</v>
      </c>
      <c r="B3" s="203"/>
      <c r="C3" s="203"/>
      <c r="D3" s="153"/>
      <c r="E3" s="153"/>
      <c r="F3" s="204" t="s">
        <v>3</v>
      </c>
    </row>
    <row r="4" ht="18.75" customHeight="1" spans="1:6">
      <c r="A4" s="92" t="s">
        <v>188</v>
      </c>
      <c r="B4" s="92" t="s">
        <v>76</v>
      </c>
      <c r="C4" s="92" t="s">
        <v>77</v>
      </c>
      <c r="D4" s="98" t="s">
        <v>410</v>
      </c>
      <c r="E4" s="205"/>
      <c r="F4" s="205"/>
    </row>
    <row r="5" ht="30" customHeight="1" spans="1:6">
      <c r="A5" s="101"/>
      <c r="B5" s="101"/>
      <c r="C5" s="101"/>
      <c r="D5" s="98" t="s">
        <v>58</v>
      </c>
      <c r="E5" s="205" t="s">
        <v>85</v>
      </c>
      <c r="F5" s="205" t="s">
        <v>86</v>
      </c>
    </row>
    <row r="6" ht="16.5" customHeight="1" spans="1:6">
      <c r="A6" s="205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</row>
    <row r="7" ht="24" customHeight="1" spans="1:6">
      <c r="A7" s="205"/>
      <c r="B7" s="205"/>
      <c r="C7" s="205"/>
      <c r="D7" s="205"/>
      <c r="E7" s="205"/>
      <c r="F7" s="205"/>
    </row>
    <row r="8" ht="24" customHeight="1" spans="1:6">
      <c r="A8" s="205"/>
      <c r="B8" s="205"/>
      <c r="C8" s="205"/>
      <c r="D8" s="205"/>
      <c r="E8" s="205"/>
      <c r="F8" s="205"/>
    </row>
    <row r="9" ht="24" customHeight="1" spans="1:6">
      <c r="A9" s="205"/>
      <c r="B9" s="205"/>
      <c r="C9" s="205"/>
      <c r="D9" s="205"/>
      <c r="E9" s="205"/>
      <c r="F9" s="205"/>
    </row>
    <row r="10" ht="24" customHeight="1" spans="1:6">
      <c r="A10" s="205"/>
      <c r="B10" s="205"/>
      <c r="C10" s="205"/>
      <c r="D10" s="205"/>
      <c r="E10" s="205"/>
      <c r="F10" s="205"/>
    </row>
    <row r="11" ht="24" customHeight="1" spans="1:6">
      <c r="A11" s="205"/>
      <c r="B11" s="205"/>
      <c r="C11" s="205"/>
      <c r="D11" s="205"/>
      <c r="E11" s="205"/>
      <c r="F11" s="205"/>
    </row>
    <row r="12" ht="24" customHeight="1" spans="1:6">
      <c r="A12" s="114"/>
      <c r="B12" s="114"/>
      <c r="C12" s="114"/>
      <c r="D12" s="198"/>
      <c r="E12" s="198"/>
      <c r="F12" s="198"/>
    </row>
    <row r="13" s="121" customFormat="1" ht="17.25" customHeight="1" spans="1:6">
      <c r="A13" s="206" t="s">
        <v>112</v>
      </c>
      <c r="B13" s="207"/>
      <c r="C13" s="207" t="s">
        <v>112</v>
      </c>
      <c r="D13" s="200"/>
      <c r="E13" s="200"/>
      <c r="F13" s="200"/>
    </row>
    <row r="15" customHeight="1" spans="1:6">
      <c r="A15" s="120" t="s">
        <v>411</v>
      </c>
      <c r="B15" s="120"/>
      <c r="C15" s="120"/>
    </row>
  </sheetData>
  <mergeCells count="7">
    <mergeCell ref="A2:F2"/>
    <mergeCell ref="D4:F4"/>
    <mergeCell ref="A13:C13"/>
    <mergeCell ref="A15:C15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workbookViewId="0">
      <selection activeCell="A3" sqref="A3:F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7">
      <c r="O1" s="140"/>
      <c r="P1" s="140"/>
      <c r="Q1" s="191" t="s">
        <v>412</v>
      </c>
    </row>
    <row r="2" ht="27.75" customHeight="1" spans="1:17">
      <c r="A2" s="150" t="s">
        <v>413</v>
      </c>
      <c r="B2" s="111"/>
      <c r="C2" s="111"/>
      <c r="D2" s="111"/>
      <c r="E2" s="111"/>
      <c r="F2" s="111"/>
      <c r="G2" s="111"/>
      <c r="H2" s="111"/>
      <c r="I2" s="111"/>
      <c r="J2" s="111"/>
      <c r="K2" s="142"/>
      <c r="L2" s="111"/>
      <c r="M2" s="111"/>
      <c r="N2" s="111"/>
      <c r="O2" s="142"/>
      <c r="P2" s="142"/>
      <c r="Q2" s="111"/>
    </row>
    <row r="3" ht="18.75" customHeight="1" spans="1:17">
      <c r="A3" s="326" t="s">
        <v>2</v>
      </c>
      <c r="B3" s="89"/>
      <c r="C3" s="89"/>
      <c r="D3" s="89"/>
      <c r="E3" s="89"/>
      <c r="F3" s="89"/>
      <c r="G3" s="89"/>
      <c r="H3" s="89"/>
      <c r="I3" s="89"/>
      <c r="J3" s="89"/>
      <c r="O3" s="168"/>
      <c r="P3" s="168"/>
      <c r="Q3" s="193" t="s">
        <v>179</v>
      </c>
    </row>
    <row r="4" ht="15.75" customHeight="1" spans="1:17">
      <c r="A4" s="92" t="s">
        <v>414</v>
      </c>
      <c r="B4" s="170" t="s">
        <v>415</v>
      </c>
      <c r="C4" s="170" t="s">
        <v>416</v>
      </c>
      <c r="D4" s="170" t="s">
        <v>417</v>
      </c>
      <c r="E4" s="170" t="s">
        <v>418</v>
      </c>
      <c r="F4" s="170" t="s">
        <v>419</v>
      </c>
      <c r="G4" s="158" t="s">
        <v>195</v>
      </c>
      <c r="H4" s="158"/>
      <c r="I4" s="158"/>
      <c r="J4" s="158"/>
      <c r="K4" s="171"/>
      <c r="L4" s="158"/>
      <c r="M4" s="158"/>
      <c r="N4" s="158"/>
      <c r="O4" s="172"/>
      <c r="P4" s="171"/>
      <c r="Q4" s="173"/>
    </row>
    <row r="5" ht="17.25" customHeight="1" spans="1:17">
      <c r="A5" s="97"/>
      <c r="B5" s="174"/>
      <c r="C5" s="174"/>
      <c r="D5" s="174"/>
      <c r="E5" s="174"/>
      <c r="F5" s="174"/>
      <c r="G5" s="174" t="s">
        <v>58</v>
      </c>
      <c r="H5" s="174" t="s">
        <v>61</v>
      </c>
      <c r="I5" s="174" t="s">
        <v>420</v>
      </c>
      <c r="J5" s="174" t="s">
        <v>421</v>
      </c>
      <c r="K5" s="175" t="s">
        <v>422</v>
      </c>
      <c r="L5" s="176" t="s">
        <v>423</v>
      </c>
      <c r="M5" s="176"/>
      <c r="N5" s="176"/>
      <c r="O5" s="177"/>
      <c r="P5" s="178"/>
      <c r="Q5" s="179"/>
    </row>
    <row r="6" ht="54" customHeight="1" spans="1:17">
      <c r="A6" s="100"/>
      <c r="B6" s="179"/>
      <c r="C6" s="179"/>
      <c r="D6" s="179"/>
      <c r="E6" s="179"/>
      <c r="F6" s="179"/>
      <c r="G6" s="179"/>
      <c r="H6" s="179" t="s">
        <v>60</v>
      </c>
      <c r="I6" s="179"/>
      <c r="J6" s="179"/>
      <c r="K6" s="180"/>
      <c r="L6" s="179" t="s">
        <v>60</v>
      </c>
      <c r="M6" s="179" t="s">
        <v>71</v>
      </c>
      <c r="N6" s="179" t="s">
        <v>202</v>
      </c>
      <c r="O6" s="181" t="s">
        <v>67</v>
      </c>
      <c r="P6" s="180" t="s">
        <v>68</v>
      </c>
      <c r="Q6" s="179" t="s">
        <v>69</v>
      </c>
    </row>
    <row r="7" ht="15" customHeight="1" spans="1:17">
      <c r="A7" s="101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5">
        <v>7</v>
      </c>
      <c r="H7" s="195">
        <v>8</v>
      </c>
      <c r="I7" s="195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</row>
    <row r="8" ht="21" customHeight="1" spans="1:17">
      <c r="A8" s="182"/>
      <c r="B8" s="183"/>
      <c r="C8" s="183"/>
      <c r="D8" s="196"/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ht="21" customHeight="1" spans="1:17">
      <c r="A9" s="182"/>
      <c r="B9" s="183"/>
      <c r="C9" s="183"/>
      <c r="D9" s="196"/>
      <c r="E9" s="197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</row>
    <row r="10" ht="21" customHeight="1" spans="1:17">
      <c r="A10" s="182"/>
      <c r="B10" s="183"/>
      <c r="C10" s="183"/>
      <c r="D10" s="196"/>
      <c r="E10" s="197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ht="21" customHeight="1" spans="1:17">
      <c r="A11" s="182"/>
      <c r="B11" s="183"/>
      <c r="C11" s="183"/>
      <c r="D11" s="196"/>
      <c r="E11" s="197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</row>
    <row r="12" ht="21" customHeight="1" spans="1:17">
      <c r="A12" s="182"/>
      <c r="B12" s="183"/>
      <c r="C12" s="183"/>
      <c r="D12" s="196"/>
      <c r="E12" s="197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</row>
    <row r="13" ht="21" customHeight="1" spans="1:17">
      <c r="A13" s="182"/>
      <c r="B13" s="183"/>
      <c r="C13" s="183"/>
      <c r="D13" s="196"/>
      <c r="E13" s="197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</row>
    <row r="14" ht="21" customHeight="1" spans="1:17">
      <c r="A14" s="182"/>
      <c r="B14" s="183"/>
      <c r="C14" s="183"/>
      <c r="D14" s="196"/>
      <c r="E14" s="197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</row>
    <row r="15" ht="21" customHeight="1" spans="1:17">
      <c r="A15" s="182"/>
      <c r="B15" s="183"/>
      <c r="C15" s="183"/>
      <c r="D15" s="196"/>
      <c r="E15" s="197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</row>
    <row r="16" ht="21" customHeight="1" spans="1:17">
      <c r="A16" s="182"/>
      <c r="B16" s="183"/>
      <c r="C16" s="183"/>
      <c r="D16" s="196"/>
      <c r="E16" s="197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</row>
    <row r="17" s="121" customFormat="1" ht="21" customHeight="1" spans="1:17">
      <c r="A17" s="186" t="s">
        <v>112</v>
      </c>
      <c r="B17" s="187"/>
      <c r="C17" s="187"/>
      <c r="D17" s="187"/>
      <c r="E17" s="199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</row>
    <row r="19" customFormat="1" customHeight="1" spans="1:17">
      <c r="A19" s="120" t="s">
        <v>411</v>
      </c>
      <c r="B19" s="120"/>
      <c r="C19" s="120"/>
      <c r="D19" s="120"/>
      <c r="E19" s="120"/>
      <c r="F19" s="120"/>
      <c r="G19" s="120"/>
      <c r="H19" s="120"/>
      <c r="I19" s="120"/>
    </row>
  </sheetData>
  <mergeCells count="17">
    <mergeCell ref="A2:Q2"/>
    <mergeCell ref="A3:F3"/>
    <mergeCell ref="G4:Q4"/>
    <mergeCell ref="L5:Q5"/>
    <mergeCell ref="A17:E17"/>
    <mergeCell ref="A19:I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9"/>
  <sheetViews>
    <sheetView showZeros="0" workbookViewId="0">
      <selection activeCell="C4" sqref="C4:C6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155"/>
      <c r="B1" s="155"/>
      <c r="C1" s="155"/>
      <c r="D1" s="155"/>
      <c r="E1" s="155"/>
      <c r="F1" s="155"/>
      <c r="G1" s="155"/>
      <c r="H1" s="165"/>
      <c r="I1" s="155"/>
      <c r="J1" s="155"/>
      <c r="K1" s="155"/>
      <c r="L1" s="140"/>
      <c r="M1" s="149"/>
      <c r="N1" s="166" t="s">
        <v>424</v>
      </c>
    </row>
    <row r="2" ht="27.75" customHeight="1" spans="1:14">
      <c r="A2" s="150" t="s">
        <v>425</v>
      </c>
      <c r="B2" s="151"/>
      <c r="C2" s="151"/>
      <c r="D2" s="151"/>
      <c r="E2" s="151"/>
      <c r="F2" s="151"/>
      <c r="G2" s="151"/>
      <c r="H2" s="167"/>
      <c r="I2" s="151"/>
      <c r="J2" s="151"/>
      <c r="K2" s="151"/>
      <c r="L2" s="142"/>
      <c r="M2" s="167"/>
      <c r="N2" s="151"/>
    </row>
    <row r="3" ht="18.75" customHeight="1" spans="1:14">
      <c r="A3" s="329" t="s">
        <v>2</v>
      </c>
      <c r="B3" s="153"/>
      <c r="C3" s="153"/>
      <c r="D3" s="153"/>
      <c r="E3" s="153"/>
      <c r="F3" s="153"/>
      <c r="G3" s="153"/>
      <c r="H3" s="165"/>
      <c r="I3" s="155"/>
      <c r="J3" s="155"/>
      <c r="K3" s="155"/>
      <c r="L3" s="168"/>
      <c r="M3" s="156"/>
      <c r="N3" s="169" t="s">
        <v>179</v>
      </c>
    </row>
    <row r="4" ht="15.75" customHeight="1" spans="1:14">
      <c r="A4" s="92" t="s">
        <v>414</v>
      </c>
      <c r="B4" s="170" t="s">
        <v>426</v>
      </c>
      <c r="C4" s="170" t="s">
        <v>427</v>
      </c>
      <c r="D4" s="158" t="s">
        <v>195</v>
      </c>
      <c r="E4" s="158"/>
      <c r="F4" s="158"/>
      <c r="G4" s="158"/>
      <c r="H4" s="171"/>
      <c r="I4" s="158"/>
      <c r="J4" s="158"/>
      <c r="K4" s="158"/>
      <c r="L4" s="172"/>
      <c r="M4" s="171"/>
      <c r="N4" s="173"/>
    </row>
    <row r="5" ht="17.25" customHeight="1" spans="1:14">
      <c r="A5" s="97"/>
      <c r="B5" s="174"/>
      <c r="C5" s="174"/>
      <c r="D5" s="174" t="s">
        <v>58</v>
      </c>
      <c r="E5" s="174" t="s">
        <v>61</v>
      </c>
      <c r="F5" s="174" t="s">
        <v>420</v>
      </c>
      <c r="G5" s="174" t="s">
        <v>421</v>
      </c>
      <c r="H5" s="175" t="s">
        <v>422</v>
      </c>
      <c r="I5" s="176" t="s">
        <v>423</v>
      </c>
      <c r="J5" s="176"/>
      <c r="K5" s="176"/>
      <c r="L5" s="177"/>
      <c r="M5" s="178"/>
      <c r="N5" s="179"/>
    </row>
    <row r="6" ht="54" customHeight="1" spans="1:14">
      <c r="A6" s="100"/>
      <c r="B6" s="179"/>
      <c r="C6" s="179"/>
      <c r="D6" s="179"/>
      <c r="E6" s="179"/>
      <c r="F6" s="179"/>
      <c r="G6" s="179"/>
      <c r="H6" s="180"/>
      <c r="I6" s="179" t="s">
        <v>60</v>
      </c>
      <c r="J6" s="179" t="s">
        <v>71</v>
      </c>
      <c r="K6" s="179" t="s">
        <v>202</v>
      </c>
      <c r="L6" s="181" t="s">
        <v>67</v>
      </c>
      <c r="M6" s="180" t="s">
        <v>68</v>
      </c>
      <c r="N6" s="179" t="s">
        <v>69</v>
      </c>
    </row>
    <row r="7" ht="15" customHeight="1" spans="1:14">
      <c r="A7" s="100">
        <v>1</v>
      </c>
      <c r="B7" s="179">
        <v>2</v>
      </c>
      <c r="C7" s="179">
        <v>3</v>
      </c>
      <c r="D7" s="180">
        <v>4</v>
      </c>
      <c r="E7" s="180">
        <v>5</v>
      </c>
      <c r="F7" s="180">
        <v>6</v>
      </c>
      <c r="G7" s="180">
        <v>7</v>
      </c>
      <c r="H7" s="180">
        <v>8</v>
      </c>
      <c r="I7" s="180">
        <v>9</v>
      </c>
      <c r="J7" s="180">
        <v>10</v>
      </c>
      <c r="K7" s="180">
        <v>11</v>
      </c>
      <c r="L7" s="180">
        <v>12</v>
      </c>
      <c r="M7" s="180">
        <v>13</v>
      </c>
      <c r="N7" s="180">
        <v>14</v>
      </c>
    </row>
    <row r="8" ht="21" customHeight="1" spans="1:14">
      <c r="A8" s="182"/>
      <c r="B8" s="183"/>
      <c r="C8" s="183"/>
      <c r="D8" s="184"/>
      <c r="E8" s="184"/>
      <c r="F8" s="184"/>
      <c r="G8" s="184"/>
      <c r="H8" s="184"/>
      <c r="I8" s="184"/>
      <c r="J8" s="184"/>
      <c r="K8" s="184"/>
      <c r="L8" s="185"/>
      <c r="M8" s="184"/>
      <c r="N8" s="184"/>
    </row>
    <row r="9" ht="21" customHeight="1" spans="1:14">
      <c r="A9" s="182"/>
      <c r="B9" s="183"/>
      <c r="C9" s="183"/>
      <c r="D9" s="184"/>
      <c r="E9" s="184"/>
      <c r="F9" s="184"/>
      <c r="G9" s="184"/>
      <c r="H9" s="184"/>
      <c r="I9" s="184"/>
      <c r="J9" s="184"/>
      <c r="K9" s="184"/>
      <c r="L9" s="185"/>
      <c r="M9" s="184"/>
      <c r="N9" s="184"/>
    </row>
    <row r="10" ht="21" customHeight="1" spans="1:14">
      <c r="A10" s="182"/>
      <c r="B10" s="183"/>
      <c r="C10" s="183"/>
      <c r="D10" s="184"/>
      <c r="E10" s="184"/>
      <c r="F10" s="184"/>
      <c r="G10" s="184"/>
      <c r="H10" s="184"/>
      <c r="I10" s="184"/>
      <c r="J10" s="184"/>
      <c r="K10" s="184"/>
      <c r="L10" s="185"/>
      <c r="M10" s="184"/>
      <c r="N10" s="184"/>
    </row>
    <row r="11" ht="21" customHeight="1" spans="1:14">
      <c r="A11" s="182"/>
      <c r="B11" s="183"/>
      <c r="C11" s="183"/>
      <c r="D11" s="184"/>
      <c r="E11" s="184"/>
      <c r="F11" s="184"/>
      <c r="G11" s="184"/>
      <c r="H11" s="184"/>
      <c r="I11" s="184"/>
      <c r="J11" s="184"/>
      <c r="K11" s="184"/>
      <c r="L11" s="185"/>
      <c r="M11" s="184"/>
      <c r="N11" s="184"/>
    </row>
    <row r="12" ht="21" customHeight="1" spans="1:14">
      <c r="A12" s="182"/>
      <c r="B12" s="183"/>
      <c r="C12" s="183"/>
      <c r="D12" s="184"/>
      <c r="E12" s="184"/>
      <c r="F12" s="184"/>
      <c r="G12" s="184"/>
      <c r="H12" s="184"/>
      <c r="I12" s="184"/>
      <c r="J12" s="184"/>
      <c r="K12" s="184"/>
      <c r="L12" s="185"/>
      <c r="M12" s="184"/>
      <c r="N12" s="184"/>
    </row>
    <row r="13" ht="21" customHeight="1" spans="1:14">
      <c r="A13" s="182"/>
      <c r="B13" s="183"/>
      <c r="C13" s="183"/>
      <c r="D13" s="184"/>
      <c r="E13" s="184"/>
      <c r="F13" s="184"/>
      <c r="G13" s="184"/>
      <c r="H13" s="184"/>
      <c r="I13" s="184"/>
      <c r="J13" s="184"/>
      <c r="K13" s="184"/>
      <c r="L13" s="185"/>
      <c r="M13" s="184"/>
      <c r="N13" s="184"/>
    </row>
    <row r="14" ht="21" customHeight="1" spans="1:14">
      <c r="A14" s="182"/>
      <c r="B14" s="183"/>
      <c r="C14" s="183"/>
      <c r="D14" s="184"/>
      <c r="E14" s="184"/>
      <c r="F14" s="184"/>
      <c r="G14" s="184"/>
      <c r="H14" s="184"/>
      <c r="I14" s="184"/>
      <c r="J14" s="184"/>
      <c r="K14" s="184"/>
      <c r="L14" s="185"/>
      <c r="M14" s="184"/>
      <c r="N14" s="184"/>
    </row>
    <row r="15" ht="21" customHeight="1" spans="1:14">
      <c r="A15" s="182"/>
      <c r="B15" s="183"/>
      <c r="C15" s="183"/>
      <c r="D15" s="184"/>
      <c r="E15" s="184"/>
      <c r="F15" s="184"/>
      <c r="G15" s="184"/>
      <c r="H15" s="184"/>
      <c r="I15" s="184"/>
      <c r="J15" s="184"/>
      <c r="K15" s="184"/>
      <c r="L15" s="185"/>
      <c r="M15" s="184"/>
      <c r="N15" s="184"/>
    </row>
    <row r="16" ht="21" customHeight="1" spans="1:14">
      <c r="A16" s="182"/>
      <c r="B16" s="183"/>
      <c r="C16" s="183"/>
      <c r="D16" s="184"/>
      <c r="E16" s="184"/>
      <c r="F16" s="184"/>
      <c r="G16" s="184"/>
      <c r="H16" s="184"/>
      <c r="I16" s="184"/>
      <c r="J16" s="184"/>
      <c r="K16" s="184"/>
      <c r="L16" s="185"/>
      <c r="M16" s="184"/>
      <c r="N16" s="184"/>
    </row>
    <row r="17" s="121" customFormat="1" ht="21" customHeight="1" spans="1:14">
      <c r="A17" s="186" t="s">
        <v>112</v>
      </c>
      <c r="B17" s="187"/>
      <c r="C17" s="188"/>
      <c r="D17" s="189"/>
      <c r="E17" s="189"/>
      <c r="F17" s="189"/>
      <c r="G17" s="189"/>
      <c r="H17" s="189"/>
      <c r="I17" s="189"/>
      <c r="J17" s="189"/>
      <c r="K17" s="189"/>
      <c r="L17" s="190"/>
      <c r="M17" s="189"/>
      <c r="N17" s="189"/>
    </row>
    <row r="19" customHeight="1" spans="1:14">
      <c r="A19" s="120" t="s">
        <v>411</v>
      </c>
      <c r="B19" s="120"/>
      <c r="C19" s="120"/>
      <c r="D19" s="120"/>
      <c r="E19" s="120"/>
      <c r="F19" s="120"/>
      <c r="G19" s="120"/>
      <c r="H19" s="120"/>
      <c r="I19" s="120"/>
    </row>
  </sheetData>
  <mergeCells count="14">
    <mergeCell ref="A2:N2"/>
    <mergeCell ref="A3:C3"/>
    <mergeCell ref="D4:N4"/>
    <mergeCell ref="I5:N5"/>
    <mergeCell ref="A17:C17"/>
    <mergeCell ref="A19:I19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5"/>
  <sheetViews>
    <sheetView showZeros="0" workbookViewId="0">
      <selection activeCell="A3" sqref="A3:I3"/>
    </sheetView>
  </sheetViews>
  <sheetFormatPr defaultColWidth="10" defaultRowHeight="14.25" customHeight="1"/>
  <cols>
    <col min="1" max="1" width="19.1333333333333" style="147" customWidth="1"/>
    <col min="2" max="2" width="10" style="147" customWidth="1"/>
    <col min="3" max="3" width="14.8833333333333" style="147" customWidth="1"/>
    <col min="4" max="16384" width="10" style="147" customWidth="1"/>
  </cols>
  <sheetData>
    <row r="1" ht="13.5" customHeight="1" spans="1:24">
      <c r="D1" s="148"/>
      <c r="W1" s="149"/>
      <c r="X1" s="149" t="s">
        <v>428</v>
      </c>
    </row>
    <row r="2" ht="27.75" customHeight="1" spans="1:24">
      <c r="A2" s="150" t="s">
        <v>429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</row>
    <row r="3" ht="18" customHeight="1" spans="1:24">
      <c r="A3" s="329" t="s">
        <v>2</v>
      </c>
      <c r="B3" s="153"/>
      <c r="C3" s="153"/>
      <c r="D3" s="154"/>
      <c r="E3" s="155"/>
      <c r="F3" s="155"/>
      <c r="G3" s="155"/>
      <c r="H3" s="155"/>
      <c r="I3" s="155"/>
      <c r="W3" s="156"/>
      <c r="X3" s="156" t="s">
        <v>179</v>
      </c>
    </row>
    <row r="4" ht="19.5" customHeight="1" spans="1:24">
      <c r="A4" s="92" t="s">
        <v>430</v>
      </c>
      <c r="B4" s="157" t="s">
        <v>195</v>
      </c>
      <c r="C4" s="158"/>
      <c r="D4" s="158"/>
      <c r="E4" s="157" t="s">
        <v>431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ht="40.5" customHeight="1" spans="1:24">
      <c r="A5" s="100"/>
      <c r="B5" s="97" t="s">
        <v>58</v>
      </c>
      <c r="C5" s="92" t="s">
        <v>61</v>
      </c>
      <c r="D5" s="159" t="s">
        <v>432</v>
      </c>
      <c r="E5" s="143" t="s">
        <v>433</v>
      </c>
      <c r="F5" s="143" t="s">
        <v>434</v>
      </c>
      <c r="G5" s="143" t="s">
        <v>435</v>
      </c>
      <c r="H5" s="143" t="s">
        <v>436</v>
      </c>
      <c r="I5" s="143" t="s">
        <v>437</v>
      </c>
      <c r="J5" s="143" t="s">
        <v>438</v>
      </c>
      <c r="K5" s="143" t="s">
        <v>439</v>
      </c>
      <c r="L5" s="143" t="s">
        <v>440</v>
      </c>
      <c r="M5" s="143" t="s">
        <v>441</v>
      </c>
      <c r="N5" s="143" t="s">
        <v>442</v>
      </c>
      <c r="O5" s="143" t="s">
        <v>443</v>
      </c>
      <c r="P5" s="143" t="s">
        <v>444</v>
      </c>
      <c r="Q5" s="143" t="s">
        <v>445</v>
      </c>
      <c r="R5" s="143" t="s">
        <v>446</v>
      </c>
      <c r="S5" s="143" t="s">
        <v>447</v>
      </c>
      <c r="T5" s="143" t="s">
        <v>448</v>
      </c>
      <c r="U5" s="143" t="s">
        <v>449</v>
      </c>
      <c r="V5" s="143" t="s">
        <v>450</v>
      </c>
      <c r="W5" s="143" t="s">
        <v>451</v>
      </c>
      <c r="X5" s="143" t="s">
        <v>452</v>
      </c>
    </row>
    <row r="6" ht="19.5" customHeight="1" spans="1:24">
      <c r="A6" s="143">
        <v>1</v>
      </c>
      <c r="B6" s="143">
        <v>2</v>
      </c>
      <c r="C6" s="143">
        <v>3</v>
      </c>
      <c r="D6" s="157">
        <v>4</v>
      </c>
      <c r="E6" s="143">
        <v>5</v>
      </c>
      <c r="F6" s="143">
        <v>6</v>
      </c>
      <c r="G6" s="143">
        <v>7</v>
      </c>
      <c r="H6" s="157">
        <v>8</v>
      </c>
      <c r="I6" s="143">
        <v>9</v>
      </c>
      <c r="J6" s="143">
        <v>10</v>
      </c>
      <c r="K6" s="143">
        <v>11</v>
      </c>
      <c r="L6" s="157">
        <v>12</v>
      </c>
      <c r="M6" s="143">
        <v>13</v>
      </c>
      <c r="N6" s="143">
        <v>14</v>
      </c>
      <c r="O6" s="143">
        <v>15</v>
      </c>
      <c r="P6" s="157">
        <v>16</v>
      </c>
      <c r="Q6" s="143">
        <v>17</v>
      </c>
      <c r="R6" s="143">
        <v>18</v>
      </c>
      <c r="S6" s="143">
        <v>19</v>
      </c>
      <c r="T6" s="157">
        <v>20</v>
      </c>
      <c r="U6" s="157">
        <v>21</v>
      </c>
      <c r="V6" s="157">
        <v>22</v>
      </c>
      <c r="W6" s="143">
        <v>23</v>
      </c>
      <c r="X6" s="143">
        <v>24</v>
      </c>
    </row>
    <row r="7" ht="28.4" customHeight="1" spans="1:24">
      <c r="A7" s="114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0"/>
    </row>
    <row r="8" ht="29.9" customHeight="1" spans="1:24">
      <c r="A8" s="162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1"/>
      <c r="X8" s="160"/>
    </row>
    <row r="9" ht="29.9" customHeight="1" spans="1:24">
      <c r="A9" s="163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1"/>
      <c r="X9" s="164"/>
    </row>
    <row r="10" ht="29.9" customHeight="1" spans="1:24">
      <c r="A10" s="163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1"/>
      <c r="X10" s="164"/>
    </row>
    <row r="11" ht="29.9" customHeight="1" spans="1:24">
      <c r="A11" s="163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64"/>
    </row>
    <row r="12" ht="29.9" customHeight="1" spans="1:24">
      <c r="A12" s="163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1"/>
      <c r="X12" s="164"/>
    </row>
    <row r="13" ht="29.9" customHeight="1" spans="1:24">
      <c r="A13" s="163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1"/>
      <c r="X13" s="164"/>
    </row>
    <row r="15" customHeight="1" spans="1:24">
      <c r="D15" s="120" t="s">
        <v>411</v>
      </c>
      <c r="E15" s="120"/>
      <c r="F15" s="120"/>
      <c r="G15" s="120"/>
      <c r="H15" s="120"/>
      <c r="I15" s="120"/>
      <c r="J15" s="120"/>
      <c r="K15" s="120"/>
      <c r="L15" s="120"/>
    </row>
  </sheetData>
  <mergeCells count="6">
    <mergeCell ref="A2:X2"/>
    <mergeCell ref="A3:I3"/>
    <mergeCell ref="B4:D4"/>
    <mergeCell ref="E4:X4"/>
    <mergeCell ref="D15:L15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J1" s="140" t="s">
        <v>453</v>
      </c>
    </row>
    <row r="2" ht="28.5" customHeight="1" spans="1:10">
      <c r="A2" s="141" t="s">
        <v>454</v>
      </c>
      <c r="B2" s="111"/>
      <c r="C2" s="111"/>
      <c r="D2" s="111"/>
      <c r="E2" s="111"/>
      <c r="F2" s="142"/>
      <c r="G2" s="111"/>
      <c r="H2" s="142"/>
      <c r="I2" s="142"/>
      <c r="J2" s="111"/>
    </row>
    <row r="3" ht="17.25" customHeight="1" spans="1:10">
      <c r="A3" s="327" t="s">
        <v>2</v>
      </c>
    </row>
    <row r="4" ht="44.25" customHeight="1" spans="1:10">
      <c r="A4" s="143" t="s">
        <v>274</v>
      </c>
      <c r="B4" s="143" t="s">
        <v>275</v>
      </c>
      <c r="C4" s="143" t="s">
        <v>276</v>
      </c>
      <c r="D4" s="143" t="s">
        <v>277</v>
      </c>
      <c r="E4" s="143" t="s">
        <v>278</v>
      </c>
      <c r="F4" s="144" t="s">
        <v>279</v>
      </c>
      <c r="G4" s="143" t="s">
        <v>280</v>
      </c>
      <c r="H4" s="144" t="s">
        <v>281</v>
      </c>
      <c r="I4" s="144" t="s">
        <v>282</v>
      </c>
      <c r="J4" s="143" t="s">
        <v>283</v>
      </c>
    </row>
    <row r="5" ht="14.2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144">
        <v>6</v>
      </c>
      <c r="G5" s="143">
        <v>7</v>
      </c>
      <c r="H5" s="144">
        <v>8</v>
      </c>
      <c r="I5" s="144">
        <v>9</v>
      </c>
      <c r="J5" s="143">
        <v>10</v>
      </c>
    </row>
    <row r="6" ht="42" customHeight="1" spans="1:10">
      <c r="A6" s="145"/>
      <c r="B6" s="146"/>
      <c r="C6" s="146"/>
      <c r="D6" s="146"/>
      <c r="E6" s="145"/>
      <c r="F6" s="146"/>
      <c r="G6" s="145"/>
      <c r="H6" s="146"/>
      <c r="I6" s="146"/>
      <c r="J6" s="145"/>
    </row>
    <row r="7" ht="42" customHeight="1" spans="1:10">
      <c r="A7" s="145"/>
      <c r="B7" s="146"/>
      <c r="C7" s="146"/>
      <c r="D7" s="146"/>
      <c r="E7" s="145"/>
      <c r="F7" s="146"/>
      <c r="G7" s="145"/>
      <c r="H7" s="146"/>
      <c r="I7" s="146"/>
      <c r="J7" s="145"/>
    </row>
    <row r="8" ht="42" customHeight="1" spans="1:10">
      <c r="A8" s="145"/>
      <c r="B8" s="146"/>
      <c r="C8" s="146"/>
      <c r="D8" s="146"/>
      <c r="E8" s="145"/>
      <c r="F8" s="146"/>
      <c r="G8" s="145"/>
      <c r="H8" s="146"/>
      <c r="I8" s="146"/>
      <c r="J8" s="145"/>
    </row>
    <row r="9" ht="42" customHeight="1" spans="1:10">
      <c r="A9" s="145"/>
      <c r="B9" s="146"/>
      <c r="C9" s="146"/>
      <c r="D9" s="146"/>
      <c r="E9" s="145"/>
      <c r="F9" s="146"/>
      <c r="G9" s="145"/>
      <c r="H9" s="146"/>
      <c r="I9" s="146"/>
      <c r="J9" s="145"/>
    </row>
    <row r="10" ht="42" customHeight="1" spans="1:10">
      <c r="A10" s="145"/>
      <c r="B10" s="146"/>
      <c r="C10" s="146"/>
      <c r="D10" s="146"/>
      <c r="E10" s="145"/>
      <c r="F10" s="146"/>
      <c r="G10" s="145"/>
      <c r="H10" s="146"/>
      <c r="I10" s="146"/>
      <c r="J10" s="145"/>
    </row>
    <row r="11" ht="42" customHeight="1" spans="1:10">
      <c r="A11" s="145"/>
      <c r="B11" s="146"/>
      <c r="C11" s="146"/>
      <c r="D11" s="146"/>
      <c r="E11" s="145"/>
      <c r="F11" s="146"/>
      <c r="G11" s="145"/>
      <c r="H11" s="146"/>
      <c r="I11" s="146"/>
      <c r="J11" s="145"/>
    </row>
    <row r="13" customHeight="1" spans="1:10">
      <c r="A13" s="120" t="s">
        <v>411</v>
      </c>
      <c r="B13" s="120"/>
      <c r="C13" s="120"/>
      <c r="D13" s="120"/>
      <c r="E13" s="120"/>
      <c r="F13" s="120"/>
      <c r="G13" s="120"/>
      <c r="H13" s="120"/>
      <c r="I13" s="120"/>
    </row>
  </sheetData>
  <mergeCells count="3">
    <mergeCell ref="A2:J2"/>
    <mergeCell ref="A3:H3"/>
    <mergeCell ref="A13:I1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9"/>
  <sheetViews>
    <sheetView showZeros="0" workbookViewId="0">
      <selection activeCell="A3" sqref="A3:B3"/>
    </sheetView>
  </sheetViews>
  <sheetFormatPr defaultColWidth="20" defaultRowHeight="15" customHeight="1"/>
  <cols>
    <col min="1" max="16384" width="20" customWidth="1"/>
  </cols>
  <sheetData>
    <row r="1" ht="18.75" customHeight="1" spans="1:8">
      <c r="A1" s="123"/>
      <c r="B1" s="123"/>
      <c r="C1" s="123"/>
      <c r="D1" s="123"/>
      <c r="E1" s="123"/>
      <c r="F1" s="123"/>
      <c r="G1" s="123"/>
      <c r="H1" s="124" t="s">
        <v>455</v>
      </c>
    </row>
    <row r="2" ht="30.65" customHeight="1" spans="1:8">
      <c r="A2" s="125" t="s">
        <v>456</v>
      </c>
      <c r="B2" s="125"/>
      <c r="C2" s="125"/>
      <c r="D2" s="125"/>
      <c r="E2" s="125"/>
      <c r="F2" s="125"/>
      <c r="G2" s="125"/>
      <c r="H2" s="125"/>
    </row>
    <row r="3" ht="18.75" customHeight="1" spans="1:8">
      <c r="A3" s="126" t="s">
        <v>2</v>
      </c>
      <c r="B3" s="127"/>
      <c r="C3" s="123"/>
      <c r="D3" s="123"/>
      <c r="E3" s="123"/>
      <c r="F3" s="123"/>
      <c r="G3" s="123"/>
      <c r="H3" s="123"/>
    </row>
    <row r="4" ht="18.75" customHeight="1" spans="1:8">
      <c r="A4" s="128" t="s">
        <v>188</v>
      </c>
      <c r="B4" s="128" t="s">
        <v>457</v>
      </c>
      <c r="C4" s="129" t="s">
        <v>458</v>
      </c>
      <c r="D4" s="129" t="s">
        <v>459</v>
      </c>
      <c r="E4" s="129" t="s">
        <v>460</v>
      </c>
      <c r="F4" s="129" t="s">
        <v>461</v>
      </c>
      <c r="G4" s="129"/>
      <c r="H4" s="129"/>
    </row>
    <row r="5" ht="18.75" customHeight="1" spans="1:8">
      <c r="A5" s="129"/>
      <c r="B5" s="129"/>
      <c r="C5" s="129"/>
      <c r="D5" s="129"/>
      <c r="E5" s="129"/>
      <c r="F5" s="129" t="s">
        <v>418</v>
      </c>
      <c r="G5" s="129" t="s">
        <v>462</v>
      </c>
      <c r="H5" s="129" t="s">
        <v>463</v>
      </c>
    </row>
    <row r="6" ht="18.75" customHeight="1" spans="1:8">
      <c r="A6" s="130" t="s">
        <v>156</v>
      </c>
      <c r="B6" s="130" t="s">
        <v>157</v>
      </c>
      <c r="C6" s="130" t="s">
        <v>158</v>
      </c>
      <c r="D6" s="130" t="s">
        <v>159</v>
      </c>
      <c r="E6" s="130" t="s">
        <v>160</v>
      </c>
      <c r="F6" s="130" t="s">
        <v>161</v>
      </c>
      <c r="G6" s="130" t="s">
        <v>464</v>
      </c>
      <c r="H6" s="130" t="s">
        <v>465</v>
      </c>
    </row>
    <row r="7" ht="29.9" customHeight="1" spans="1:8">
      <c r="A7" s="131"/>
      <c r="B7" s="132"/>
      <c r="C7" s="132"/>
      <c r="D7" s="132"/>
      <c r="E7" s="129"/>
      <c r="F7" s="133"/>
      <c r="G7" s="134"/>
      <c r="H7" s="134"/>
    </row>
    <row r="8" ht="29.9" customHeight="1" spans="1:8">
      <c r="A8" s="131"/>
      <c r="B8" s="132"/>
      <c r="C8" s="132"/>
      <c r="D8" s="132"/>
      <c r="E8" s="129"/>
      <c r="F8" s="133"/>
      <c r="G8" s="134"/>
      <c r="H8" s="134"/>
    </row>
    <row r="9" ht="29.9" customHeight="1" spans="1:8">
      <c r="A9" s="131"/>
      <c r="B9" s="132"/>
      <c r="C9" s="132"/>
      <c r="D9" s="132"/>
      <c r="E9" s="129"/>
      <c r="F9" s="133"/>
      <c r="G9" s="134"/>
      <c r="H9" s="134"/>
    </row>
    <row r="10" ht="29.9" customHeight="1" spans="1:8">
      <c r="A10" s="131"/>
      <c r="B10" s="132"/>
      <c r="C10" s="132"/>
      <c r="D10" s="132"/>
      <c r="E10" s="129"/>
      <c r="F10" s="133"/>
      <c r="G10" s="134"/>
      <c r="H10" s="134"/>
    </row>
    <row r="11" ht="29.9" customHeight="1" spans="1:8">
      <c r="A11" s="131"/>
      <c r="B11" s="132"/>
      <c r="C11" s="132"/>
      <c r="D11" s="132"/>
      <c r="E11" s="129"/>
      <c r="F11" s="133"/>
      <c r="G11" s="134"/>
      <c r="H11" s="134"/>
    </row>
    <row r="12" ht="29.9" customHeight="1" spans="1:8">
      <c r="A12" s="131"/>
      <c r="B12" s="132"/>
      <c r="C12" s="132"/>
      <c r="D12" s="132"/>
      <c r="E12" s="129"/>
      <c r="F12" s="133"/>
      <c r="G12" s="134"/>
      <c r="H12" s="134"/>
    </row>
    <row r="13" ht="29.9" customHeight="1" spans="1:8">
      <c r="A13" s="131"/>
      <c r="B13" s="132"/>
      <c r="C13" s="132"/>
      <c r="D13" s="132"/>
      <c r="E13" s="129"/>
      <c r="F13" s="133"/>
      <c r="G13" s="134"/>
      <c r="H13" s="134"/>
    </row>
    <row r="14" ht="29.9" customHeight="1" spans="1:8">
      <c r="A14" s="131"/>
      <c r="B14" s="132"/>
      <c r="C14" s="132"/>
      <c r="D14" s="132"/>
      <c r="E14" s="129"/>
      <c r="F14" s="133"/>
      <c r="G14" s="134"/>
      <c r="H14" s="134"/>
    </row>
    <row r="15" ht="29.9" customHeight="1" spans="1:8">
      <c r="A15" s="131"/>
      <c r="B15" s="132"/>
      <c r="C15" s="132"/>
      <c r="D15" s="132"/>
      <c r="E15" s="129"/>
      <c r="F15" s="133"/>
      <c r="G15" s="134"/>
      <c r="H15" s="134"/>
    </row>
    <row r="16" s="121" customFormat="1" ht="20.15" customHeight="1" spans="1:8">
      <c r="A16" s="135" t="s">
        <v>58</v>
      </c>
      <c r="B16" s="135"/>
      <c r="C16" s="135"/>
      <c r="D16" s="135"/>
      <c r="E16" s="135"/>
      <c r="F16" s="136"/>
      <c r="G16" s="137"/>
      <c r="H16" s="137"/>
    </row>
    <row r="17" s="122" customFormat="1" ht="25" customHeight="1" spans="1:9">
      <c r="A17" s="138" t="s">
        <v>466</v>
      </c>
      <c r="B17" s="139"/>
      <c r="C17" s="139"/>
      <c r="D17" s="139"/>
      <c r="E17" s="139"/>
      <c r="F17" s="139"/>
      <c r="G17" s="139"/>
      <c r="H17" s="139"/>
    </row>
    <row r="19" customHeight="1" spans="1:9">
      <c r="A19" s="120" t="s">
        <v>411</v>
      </c>
      <c r="B19" s="120"/>
      <c r="C19" s="120"/>
      <c r="D19" s="120"/>
      <c r="E19" s="120"/>
      <c r="F19" s="120"/>
      <c r="G19" s="120"/>
      <c r="H19" s="120"/>
      <c r="I19" s="120"/>
    </row>
  </sheetData>
  <mergeCells count="11">
    <mergeCell ref="A2:H2"/>
    <mergeCell ref="A3:B3"/>
    <mergeCell ref="F4:H4"/>
    <mergeCell ref="A16:E16"/>
    <mergeCell ref="A17:H17"/>
    <mergeCell ref="A19:I19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8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84"/>
      <c r="E1" s="84"/>
      <c r="F1" s="84"/>
      <c r="G1" s="84"/>
      <c r="K1" s="85" t="s">
        <v>467</v>
      </c>
    </row>
    <row r="2" ht="27.75" customHeight="1" spans="1:11">
      <c r="A2" s="111" t="s">
        <v>468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ht="13.5" customHeight="1" spans="1:11">
      <c r="A3" s="327" t="s">
        <v>2</v>
      </c>
      <c r="B3" s="88"/>
      <c r="C3" s="88"/>
      <c r="D3" s="88"/>
      <c r="E3" s="88"/>
      <c r="F3" s="88"/>
      <c r="G3" s="88"/>
      <c r="H3" s="89"/>
      <c r="I3" s="89"/>
      <c r="J3" s="89"/>
      <c r="K3" s="90" t="s">
        <v>179</v>
      </c>
    </row>
    <row r="4" ht="21.75" customHeight="1" spans="1:11">
      <c r="A4" s="91" t="s">
        <v>254</v>
      </c>
      <c r="B4" s="91" t="s">
        <v>190</v>
      </c>
      <c r="C4" s="91" t="s">
        <v>255</v>
      </c>
      <c r="D4" s="92" t="s">
        <v>191</v>
      </c>
      <c r="E4" s="92" t="s">
        <v>192</v>
      </c>
      <c r="F4" s="92" t="s">
        <v>193</v>
      </c>
      <c r="G4" s="92" t="s">
        <v>194</v>
      </c>
      <c r="H4" s="98" t="s">
        <v>58</v>
      </c>
      <c r="I4" s="93" t="s">
        <v>469</v>
      </c>
      <c r="J4" s="94"/>
      <c r="K4" s="95"/>
    </row>
    <row r="5" ht="21.75" customHeight="1" spans="1:11">
      <c r="A5" s="96"/>
      <c r="B5" s="96"/>
      <c r="C5" s="96"/>
      <c r="D5" s="97"/>
      <c r="E5" s="97"/>
      <c r="F5" s="97"/>
      <c r="G5" s="97"/>
      <c r="H5" s="112"/>
      <c r="I5" s="92" t="s">
        <v>61</v>
      </c>
      <c r="J5" s="92" t="s">
        <v>62</v>
      </c>
      <c r="K5" s="92" t="s">
        <v>63</v>
      </c>
    </row>
    <row r="6" ht="40.5" customHeight="1" spans="1:11">
      <c r="A6" s="99"/>
      <c r="B6" s="99"/>
      <c r="C6" s="99"/>
      <c r="D6" s="100"/>
      <c r="E6" s="100"/>
      <c r="F6" s="100"/>
      <c r="G6" s="100"/>
      <c r="H6" s="101"/>
      <c r="I6" s="100" t="s">
        <v>60</v>
      </c>
      <c r="J6" s="100"/>
      <c r="K6" s="100"/>
    </row>
    <row r="7" ht="15" customHeight="1" spans="1:11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13">
        <v>10</v>
      </c>
      <c r="K7" s="113">
        <v>11</v>
      </c>
    </row>
    <row r="8" ht="36" customHeight="1" spans="1:11">
      <c r="A8" s="102"/>
      <c r="B8" s="102"/>
      <c r="C8" s="102"/>
      <c r="D8" s="102"/>
      <c r="E8" s="102"/>
      <c r="F8" s="102"/>
      <c r="G8" s="102"/>
      <c r="H8" s="102"/>
      <c r="I8" s="102"/>
      <c r="J8" s="113"/>
      <c r="K8" s="113"/>
    </row>
    <row r="9" ht="36" customHeight="1" spans="1:11">
      <c r="A9" s="102"/>
      <c r="B9" s="102"/>
      <c r="C9" s="102"/>
      <c r="D9" s="102"/>
      <c r="E9" s="102"/>
      <c r="F9" s="102"/>
      <c r="G9" s="102"/>
      <c r="H9" s="102"/>
      <c r="I9" s="102"/>
      <c r="J9" s="113"/>
      <c r="K9" s="113"/>
    </row>
    <row r="10" ht="36" customHeight="1" spans="1:11">
      <c r="A10" s="102"/>
      <c r="B10" s="102"/>
      <c r="C10" s="102"/>
      <c r="D10" s="102"/>
      <c r="E10" s="102"/>
      <c r="F10" s="102"/>
      <c r="G10" s="102"/>
      <c r="H10" s="102"/>
      <c r="I10" s="102"/>
      <c r="J10" s="113"/>
      <c r="K10" s="113"/>
    </row>
    <row r="11" ht="36" customHeight="1" spans="1:11">
      <c r="A11" s="102"/>
      <c r="B11" s="102"/>
      <c r="C11" s="102"/>
      <c r="D11" s="102"/>
      <c r="E11" s="102"/>
      <c r="F11" s="102"/>
      <c r="G11" s="102"/>
      <c r="H11" s="102"/>
      <c r="I11" s="102"/>
      <c r="J11" s="113"/>
      <c r="K11" s="113"/>
    </row>
    <row r="12" ht="36" customHeight="1" spans="1:11">
      <c r="A12" s="102"/>
      <c r="B12" s="102"/>
      <c r="C12" s="102"/>
      <c r="D12" s="102"/>
      <c r="E12" s="102"/>
      <c r="F12" s="102"/>
      <c r="G12" s="102"/>
      <c r="H12" s="102"/>
      <c r="I12" s="102"/>
      <c r="J12" s="113"/>
      <c r="K12" s="113"/>
    </row>
    <row r="13" ht="36" customHeight="1" spans="1:11">
      <c r="A13" s="102"/>
      <c r="B13" s="102"/>
      <c r="C13" s="102"/>
      <c r="D13" s="102"/>
      <c r="E13" s="102"/>
      <c r="F13" s="102"/>
      <c r="G13" s="102"/>
      <c r="H13" s="102"/>
      <c r="I13" s="102"/>
      <c r="J13" s="113"/>
      <c r="K13" s="113"/>
    </row>
    <row r="14" ht="36" customHeight="1" spans="1:11">
      <c r="A14" s="114"/>
      <c r="B14" s="115"/>
      <c r="C14" s="114"/>
      <c r="D14" s="114"/>
      <c r="E14" s="114"/>
      <c r="F14" s="114"/>
      <c r="G14" s="114"/>
      <c r="H14" s="116"/>
      <c r="I14" s="116"/>
      <c r="J14" s="116"/>
      <c r="K14" s="116"/>
    </row>
    <row r="15" ht="36" customHeight="1" spans="1:11">
      <c r="A15" s="115"/>
      <c r="B15" s="115"/>
      <c r="C15" s="115"/>
      <c r="D15" s="115"/>
      <c r="E15" s="115"/>
      <c r="F15" s="115"/>
      <c r="G15" s="115"/>
      <c r="H15" s="116"/>
      <c r="I15" s="116"/>
      <c r="J15" s="116"/>
      <c r="K15" s="116"/>
    </row>
    <row r="16" ht="18.75" customHeight="1" spans="1:11">
      <c r="A16" s="117" t="s">
        <v>112</v>
      </c>
      <c r="B16" s="118"/>
      <c r="C16" s="118"/>
      <c r="D16" s="118"/>
      <c r="E16" s="118"/>
      <c r="F16" s="118"/>
      <c r="G16" s="119"/>
      <c r="H16" s="116"/>
      <c r="I16" s="116"/>
      <c r="J16" s="116"/>
      <c r="K16" s="116"/>
    </row>
    <row r="18" customHeight="1" spans="2:10">
      <c r="B18" s="120" t="s">
        <v>411</v>
      </c>
      <c r="C18" s="120"/>
      <c r="D18" s="120"/>
      <c r="E18" s="120"/>
      <c r="F18" s="120"/>
      <c r="G18" s="120"/>
      <c r="H18" s="120"/>
      <c r="I18" s="120"/>
      <c r="J18" s="120"/>
    </row>
  </sheetData>
  <mergeCells count="16">
    <mergeCell ref="A2:K2"/>
    <mergeCell ref="A3:G3"/>
    <mergeCell ref="I4:K4"/>
    <mergeCell ref="A16:G16"/>
    <mergeCell ref="B18:J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A3" sqref="A3:D3"/>
    </sheetView>
  </sheetViews>
  <sheetFormatPr defaultColWidth="23.625" defaultRowHeight="14.25" customHeight="1" outlineLevelCol="6"/>
  <cols>
    <col min="1" max="2" width="23.625" customWidth="1"/>
    <col min="3" max="3" width="44.875" customWidth="1"/>
    <col min="4" max="16384" width="23.625" customWidth="1"/>
  </cols>
  <sheetData>
    <row r="1" ht="13.5" customHeight="1" spans="1:7">
      <c r="D1" s="84"/>
      <c r="G1" s="85" t="s">
        <v>470</v>
      </c>
    </row>
    <row r="2" ht="27.75" customHeight="1" spans="1:7">
      <c r="A2" s="86" t="s">
        <v>471</v>
      </c>
      <c r="B2" s="86"/>
      <c r="C2" s="86"/>
      <c r="D2" s="86"/>
      <c r="E2" s="86"/>
      <c r="F2" s="86"/>
      <c r="G2" s="86"/>
    </row>
    <row r="3" ht="13.5" customHeight="1" spans="1:7">
      <c r="A3" s="327" t="s">
        <v>2</v>
      </c>
      <c r="B3" s="88"/>
      <c r="C3" s="88"/>
      <c r="D3" s="88"/>
      <c r="E3" s="89"/>
      <c r="F3" s="89"/>
      <c r="G3" s="90" t="s">
        <v>179</v>
      </c>
    </row>
    <row r="4" ht="21.75" customHeight="1" spans="1:7">
      <c r="A4" s="91" t="s">
        <v>255</v>
      </c>
      <c r="B4" s="91" t="s">
        <v>254</v>
      </c>
      <c r="C4" s="91" t="s">
        <v>190</v>
      </c>
      <c r="D4" s="92" t="s">
        <v>472</v>
      </c>
      <c r="E4" s="93" t="s">
        <v>61</v>
      </c>
      <c r="F4" s="94"/>
      <c r="G4" s="95"/>
    </row>
    <row r="5" ht="21.75" customHeight="1" spans="1:7">
      <c r="A5" s="96"/>
      <c r="B5" s="96"/>
      <c r="C5" s="96"/>
      <c r="D5" s="97"/>
      <c r="E5" s="98" t="s">
        <v>473</v>
      </c>
      <c r="F5" s="92" t="s">
        <v>474</v>
      </c>
      <c r="G5" s="92" t="s">
        <v>475</v>
      </c>
    </row>
    <row r="6" ht="40.5" customHeight="1" spans="1:7">
      <c r="A6" s="99"/>
      <c r="B6" s="99"/>
      <c r="C6" s="99"/>
      <c r="D6" s="100"/>
      <c r="E6" s="101"/>
      <c r="F6" s="100" t="s">
        <v>60</v>
      </c>
      <c r="G6" s="100"/>
    </row>
    <row r="7" ht="15" customHeight="1" spans="1:7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</row>
    <row r="8" s="83" customFormat="1" ht="22.5" customHeight="1" spans="1:7">
      <c r="A8" s="103" t="s">
        <v>73</v>
      </c>
      <c r="B8" s="104"/>
      <c r="C8" s="104"/>
      <c r="D8" s="103"/>
      <c r="E8" s="105">
        <v>674982.4</v>
      </c>
      <c r="F8" s="106"/>
      <c r="G8" s="106"/>
    </row>
    <row r="9" s="83" customFormat="1" ht="22.5" customHeight="1" spans="1:7">
      <c r="A9" s="103"/>
      <c r="B9" s="104" t="s">
        <v>476</v>
      </c>
      <c r="C9" s="104" t="s">
        <v>266</v>
      </c>
      <c r="D9" s="103" t="s">
        <v>477</v>
      </c>
      <c r="E9" s="105">
        <v>256932</v>
      </c>
      <c r="F9" s="106"/>
      <c r="G9" s="106"/>
    </row>
    <row r="10" s="83" customFormat="1" ht="22.5" customHeight="1" spans="1:7">
      <c r="A10" s="107"/>
      <c r="B10" s="104" t="s">
        <v>476</v>
      </c>
      <c r="C10" s="104" t="s">
        <v>268</v>
      </c>
      <c r="D10" s="103" t="s">
        <v>477</v>
      </c>
      <c r="E10" s="105">
        <v>377400</v>
      </c>
      <c r="F10" s="106"/>
      <c r="G10" s="106"/>
    </row>
    <row r="11" s="83" customFormat="1" ht="22.5" customHeight="1" spans="1:7">
      <c r="A11" s="107"/>
      <c r="B11" s="104" t="s">
        <v>476</v>
      </c>
      <c r="C11" s="104" t="s">
        <v>258</v>
      </c>
      <c r="D11" s="103" t="s">
        <v>477</v>
      </c>
      <c r="E11" s="105">
        <v>4000</v>
      </c>
      <c r="F11" s="106"/>
      <c r="G11" s="106"/>
    </row>
    <row r="12" s="83" customFormat="1" ht="22.5" customHeight="1" spans="1:7">
      <c r="A12" s="107"/>
      <c r="B12" s="104" t="s">
        <v>478</v>
      </c>
      <c r="C12" s="104" t="s">
        <v>261</v>
      </c>
      <c r="D12" s="103" t="s">
        <v>477</v>
      </c>
      <c r="E12" s="105">
        <v>36230.4</v>
      </c>
      <c r="F12" s="106"/>
      <c r="G12" s="106"/>
    </row>
    <row r="13" s="83" customFormat="1" ht="22.5" customHeight="1" spans="1:7">
      <c r="A13" s="107"/>
      <c r="B13" s="104" t="s">
        <v>478</v>
      </c>
      <c r="C13" s="104" t="s">
        <v>264</v>
      </c>
      <c r="D13" s="103" t="s">
        <v>477</v>
      </c>
      <c r="E13" s="105">
        <v>420</v>
      </c>
      <c r="F13" s="106"/>
      <c r="G13" s="106"/>
    </row>
    <row r="14" s="83" customFormat="1" ht="22.5" customHeight="1" spans="1:7">
      <c r="A14" s="108" t="s">
        <v>58</v>
      </c>
      <c r="B14" s="109" t="s">
        <v>479</v>
      </c>
      <c r="C14" s="109"/>
      <c r="D14" s="110"/>
      <c r="E14" s="105">
        <v>674982.4</v>
      </c>
      <c r="F14" s="106"/>
      <c r="G14" s="106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71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C1" workbookViewId="0">
      <selection activeCell="B3" sqref="B3:J3"/>
    </sheetView>
  </sheetViews>
  <sheetFormatPr defaultColWidth="10" defaultRowHeight="14.25" customHeight="1"/>
  <cols>
    <col min="1" max="1" width="21.1416666666667" style="1" customWidth="1"/>
    <col min="2" max="2" width="27.2833333333333" style="1" customWidth="1"/>
    <col min="3" max="3" width="25.575" style="1" customWidth="1"/>
    <col min="4" max="4" width="18.1416666666667" style="1" customWidth="1"/>
    <col min="5" max="5" width="36.85" style="1" customWidth="1"/>
    <col min="6" max="6" width="18" style="1" customWidth="1"/>
    <col min="7" max="7" width="19.1416666666667" style="1" customWidth="1"/>
    <col min="8" max="8" width="34.575" style="1" customWidth="1"/>
    <col min="9" max="9" width="35.7083333333333" style="1" customWidth="1"/>
    <col min="10" max="10" width="27.85" style="1" customWidth="1"/>
    <col min="11" max="16384" width="10" style="1"/>
  </cols>
  <sheetData>
    <row r="1" s="1" customFormat="1" customHeight="1" spans="1:10">
      <c r="A1" s="34" t="s">
        <v>480</v>
      </c>
      <c r="B1" s="35"/>
      <c r="C1" s="35"/>
      <c r="D1" s="35"/>
      <c r="E1" s="35"/>
      <c r="F1" s="35"/>
      <c r="G1" s="35"/>
      <c r="H1" s="35"/>
      <c r="I1" s="35"/>
      <c r="J1" s="36"/>
    </row>
    <row r="2" s="1" customFormat="1" ht="81" customHeight="1" spans="1:10">
      <c r="A2" s="37" t="s">
        <v>481</v>
      </c>
      <c r="B2" s="35"/>
      <c r="C2" s="35"/>
      <c r="D2" s="35"/>
      <c r="E2" s="35"/>
      <c r="F2" s="35"/>
      <c r="G2" s="35"/>
      <c r="H2" s="35"/>
      <c r="I2" s="35"/>
      <c r="J2" s="36"/>
    </row>
    <row r="3" s="1" customFormat="1" ht="30" customHeight="1" spans="1:10">
      <c r="A3" s="38" t="s">
        <v>482</v>
      </c>
      <c r="B3" s="39" t="str">
        <f>"香格里拉市建塘镇建塘小学"</f>
        <v>香格里拉市建塘镇建塘小学</v>
      </c>
      <c r="C3" s="40"/>
      <c r="D3" s="40"/>
      <c r="E3" s="40"/>
      <c r="F3" s="40"/>
      <c r="G3" s="40"/>
      <c r="H3" s="40"/>
      <c r="I3" s="40"/>
      <c r="J3" s="41"/>
    </row>
    <row r="4" s="1" customFormat="1" ht="32.25" customHeight="1" spans="1:10">
      <c r="A4" s="42" t="s">
        <v>483</v>
      </c>
      <c r="B4" s="43"/>
      <c r="C4" s="43"/>
      <c r="D4" s="43"/>
      <c r="E4" s="43"/>
      <c r="F4" s="43"/>
      <c r="G4" s="43"/>
      <c r="H4" s="43"/>
      <c r="I4" s="44"/>
      <c r="J4" s="38" t="s">
        <v>484</v>
      </c>
    </row>
    <row r="5" s="1" customFormat="1" ht="99.75" customHeight="1" spans="1:10">
      <c r="A5" s="45" t="s">
        <v>485</v>
      </c>
      <c r="B5" s="46" t="s">
        <v>486</v>
      </c>
      <c r="C5" s="47"/>
      <c r="D5" s="48"/>
      <c r="E5" s="48"/>
      <c r="F5" s="48"/>
      <c r="G5" s="48"/>
      <c r="H5" s="48"/>
      <c r="I5" s="49"/>
      <c r="J5" s="50" t="s">
        <v>487</v>
      </c>
    </row>
    <row r="6" s="1" customFormat="1" ht="99.75" customHeight="1" spans="1:10">
      <c r="A6" s="51"/>
      <c r="B6" s="46" t="s">
        <v>488</v>
      </c>
      <c r="C6" s="47"/>
      <c r="D6" s="48"/>
      <c r="E6" s="48"/>
      <c r="F6" s="48"/>
      <c r="G6" s="48"/>
      <c r="H6" s="48"/>
      <c r="I6" s="49"/>
      <c r="J6" s="50" t="s">
        <v>489</v>
      </c>
    </row>
    <row r="7" s="1" customFormat="1" ht="75" customHeight="1" spans="1:10">
      <c r="A7" s="46" t="s">
        <v>490</v>
      </c>
      <c r="B7" s="52" t="s">
        <v>491</v>
      </c>
      <c r="C7" s="53"/>
      <c r="D7" s="54"/>
      <c r="E7" s="54"/>
      <c r="F7" s="54"/>
      <c r="G7" s="54"/>
      <c r="H7" s="54"/>
      <c r="I7" s="55"/>
      <c r="J7" s="56" t="s">
        <v>492</v>
      </c>
    </row>
    <row r="8" s="1" customFormat="1" ht="32.25" customHeight="1" spans="1:10">
      <c r="A8" s="57" t="s">
        <v>493</v>
      </c>
      <c r="B8" s="40"/>
      <c r="C8" s="40"/>
      <c r="D8" s="40"/>
      <c r="E8" s="40"/>
      <c r="F8" s="40"/>
      <c r="G8" s="40"/>
      <c r="H8" s="40"/>
      <c r="I8" s="40"/>
      <c r="J8" s="41"/>
    </row>
    <row r="9" s="1" customFormat="1" ht="32.25" customHeight="1" spans="1:10">
      <c r="A9" s="58" t="s">
        <v>494</v>
      </c>
      <c r="B9" s="59"/>
      <c r="C9" s="60" t="s">
        <v>495</v>
      </c>
      <c r="D9" s="61"/>
      <c r="E9" s="62"/>
      <c r="F9" s="60" t="s">
        <v>496</v>
      </c>
      <c r="G9" s="62"/>
      <c r="H9" s="42" t="s">
        <v>497</v>
      </c>
      <c r="I9" s="43"/>
      <c r="J9" s="44"/>
    </row>
    <row r="10" s="1" customFormat="1" ht="32.25" customHeight="1" spans="1:10">
      <c r="A10" s="63"/>
      <c r="B10" s="64"/>
      <c r="C10" s="65"/>
      <c r="D10" s="66"/>
      <c r="E10" s="67"/>
      <c r="F10" s="65"/>
      <c r="G10" s="67"/>
      <c r="H10" s="46" t="s">
        <v>498</v>
      </c>
      <c r="I10" s="46" t="s">
        <v>499</v>
      </c>
      <c r="J10" s="46" t="s">
        <v>500</v>
      </c>
    </row>
    <row r="11" s="1" customFormat="1" ht="34.5" customHeight="1" spans="1:10">
      <c r="A11" s="47"/>
      <c r="B11" s="49"/>
      <c r="C11" s="47"/>
      <c r="D11" s="48"/>
      <c r="E11" s="49"/>
      <c r="F11" s="47"/>
      <c r="G11" s="49"/>
      <c r="H11" s="68"/>
      <c r="I11" s="68"/>
      <c r="J11" s="68"/>
    </row>
    <row r="12" s="1" customFormat="1" ht="32.25" customHeight="1" spans="1:10">
      <c r="A12" s="69" t="s">
        <v>501</v>
      </c>
      <c r="B12" s="70"/>
      <c r="C12" s="70"/>
      <c r="D12" s="70"/>
      <c r="E12" s="70"/>
      <c r="F12" s="70"/>
      <c r="G12" s="70"/>
      <c r="H12" s="70"/>
      <c r="I12" s="70"/>
      <c r="J12" s="71"/>
    </row>
    <row r="13" s="1" customFormat="1" ht="32.25" customHeight="1" spans="1:10">
      <c r="A13" s="72" t="s">
        <v>502</v>
      </c>
      <c r="B13" s="73"/>
      <c r="C13" s="73"/>
      <c r="D13" s="73"/>
      <c r="E13" s="73"/>
      <c r="F13" s="73"/>
      <c r="G13" s="74"/>
      <c r="H13" s="75" t="s">
        <v>503</v>
      </c>
      <c r="I13" s="76" t="s">
        <v>283</v>
      </c>
      <c r="J13" s="75" t="s">
        <v>504</v>
      </c>
    </row>
    <row r="14" s="1" customFormat="1" ht="36" customHeight="1" spans="1:10">
      <c r="A14" s="77" t="s">
        <v>276</v>
      </c>
      <c r="B14" s="77" t="s">
        <v>505</v>
      </c>
      <c r="C14" s="78" t="s">
        <v>278</v>
      </c>
      <c r="D14" s="78" t="s">
        <v>279</v>
      </c>
      <c r="E14" s="78" t="s">
        <v>280</v>
      </c>
      <c r="F14" s="78" t="s">
        <v>281</v>
      </c>
      <c r="G14" s="78" t="s">
        <v>282</v>
      </c>
      <c r="H14" s="51"/>
      <c r="I14" s="51"/>
      <c r="J14" s="51"/>
    </row>
    <row r="15" s="1" customFormat="1" ht="32.25" customHeight="1" spans="1:10">
      <c r="A15" s="79"/>
      <c r="B15" s="79"/>
      <c r="C15" s="80"/>
      <c r="D15" s="79"/>
      <c r="E15" s="79"/>
      <c r="F15" s="79"/>
      <c r="G15" s="79"/>
      <c r="H15" s="81"/>
      <c r="I15" s="82"/>
      <c r="J15" s="81"/>
    </row>
  </sheetData>
  <mergeCells count="21">
    <mergeCell ref="A1:J1"/>
    <mergeCell ref="A2:J2"/>
    <mergeCell ref="B3:J3"/>
    <mergeCell ref="A4:I4"/>
    <mergeCell ref="C5:I5"/>
    <mergeCell ref="C6:I6"/>
    <mergeCell ref="C7:I7"/>
    <mergeCell ref="A8:J8"/>
    <mergeCell ref="H9:J9"/>
    <mergeCell ref="A11:B11"/>
    <mergeCell ref="C11:E11"/>
    <mergeCell ref="F11:G11"/>
    <mergeCell ref="A12:J12"/>
    <mergeCell ref="A13:G13"/>
    <mergeCell ref="A5:A6"/>
    <mergeCell ref="H13:H14"/>
    <mergeCell ref="I13:I14"/>
    <mergeCell ref="J13:J14"/>
    <mergeCell ref="A9:B10"/>
    <mergeCell ref="C9:E10"/>
    <mergeCell ref="F9:G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$A1:$XFD1048576"/>
    </sheetView>
  </sheetViews>
  <sheetFormatPr defaultColWidth="10.575" defaultRowHeight="13.5" customHeight="1"/>
  <cols>
    <col min="1" max="1" width="41" style="1" customWidth="1"/>
    <col min="2" max="2" width="15.1416666666667" style="1" customWidth="1"/>
    <col min="3" max="3" width="15" style="1" customWidth="1"/>
    <col min="4" max="4" width="21.575" style="1" customWidth="1"/>
    <col min="5" max="5" width="12" style="1" customWidth="1"/>
    <col min="6" max="6" width="11.85" style="1" customWidth="1"/>
    <col min="7" max="7" width="12.85" style="1" customWidth="1"/>
    <col min="8" max="8" width="11.9833333333333" style="1" customWidth="1"/>
    <col min="9" max="12" width="12.7083333333333" style="1" customWidth="1"/>
    <col min="13" max="13" width="10.575" style="1"/>
    <col min="14" max="15" width="12.7083333333333" style="1" customWidth="1"/>
    <col min="16" max="16384" width="10.575" style="1"/>
  </cols>
  <sheetData>
    <row r="1" s="1" customFormat="1" ht="14.25" customHeight="1" spans="1: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 t="s">
        <v>506</v>
      </c>
    </row>
    <row r="2" s="1" customFormat="1" ht="47.25" customHeight="1" spans="1:15">
      <c r="A2" s="10" t="s">
        <v>507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5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1" t="s">
        <v>508</v>
      </c>
    </row>
    <row r="4" s="1" customFormat="1" ht="23.25" customHeight="1" spans="1:15">
      <c r="A4" s="12" t="s">
        <v>188</v>
      </c>
      <c r="B4" s="12" t="s">
        <v>509</v>
      </c>
      <c r="C4" s="12" t="s">
        <v>510</v>
      </c>
      <c r="D4" s="12" t="s">
        <v>511</v>
      </c>
      <c r="E4" s="13" t="s">
        <v>512</v>
      </c>
      <c r="F4" s="14"/>
      <c r="G4" s="14"/>
      <c r="H4" s="15" t="s">
        <v>513</v>
      </c>
      <c r="I4" s="13" t="s">
        <v>514</v>
      </c>
      <c r="J4" s="14"/>
      <c r="K4" s="14"/>
      <c r="L4" s="15"/>
      <c r="M4" s="12" t="s">
        <v>515</v>
      </c>
      <c r="N4" s="13" t="s">
        <v>516</v>
      </c>
      <c r="O4" s="15"/>
    </row>
    <row r="5" s="1" customFormat="1" ht="23.25" customHeight="1" spans="1:15">
      <c r="A5" s="16"/>
      <c r="B5" s="16"/>
      <c r="C5" s="16"/>
      <c r="D5" s="16"/>
      <c r="E5" s="17" t="s">
        <v>517</v>
      </c>
      <c r="F5" s="18"/>
      <c r="G5" s="19"/>
      <c r="H5" s="20" t="s">
        <v>518</v>
      </c>
      <c r="I5" s="12" t="s">
        <v>58</v>
      </c>
      <c r="J5" s="12" t="s">
        <v>519</v>
      </c>
      <c r="K5" s="13" t="s">
        <v>520</v>
      </c>
      <c r="L5" s="15"/>
      <c r="M5" s="16"/>
      <c r="N5" s="16" t="s">
        <v>521</v>
      </c>
      <c r="O5" s="16" t="s">
        <v>522</v>
      </c>
    </row>
    <row r="6" s="1" customFormat="1" ht="23.25" customHeight="1" spans="1:15">
      <c r="A6" s="21"/>
      <c r="B6" s="21"/>
      <c r="C6" s="21"/>
      <c r="D6" s="21"/>
      <c r="E6" s="21" t="s">
        <v>60</v>
      </c>
      <c r="F6" s="21" t="s">
        <v>523</v>
      </c>
      <c r="G6" s="21" t="s">
        <v>524</v>
      </c>
      <c r="H6" s="22" t="s">
        <v>525</v>
      </c>
      <c r="I6" s="21" t="s">
        <v>58</v>
      </c>
      <c r="J6" s="21" t="s">
        <v>519</v>
      </c>
      <c r="K6" s="23" t="s">
        <v>520</v>
      </c>
      <c r="L6" s="23" t="s">
        <v>526</v>
      </c>
      <c r="M6" s="21"/>
      <c r="N6" s="21" t="s">
        <v>521</v>
      </c>
      <c r="O6" s="21" t="s">
        <v>522</v>
      </c>
    </row>
    <row r="7" s="1" customFormat="1" ht="17.25" customHeight="1" spans="1:15">
      <c r="A7" s="24" t="s">
        <v>527</v>
      </c>
      <c r="B7" s="25" t="s">
        <v>527</v>
      </c>
      <c r="C7" s="26" t="s">
        <v>527</v>
      </c>
      <c r="D7" s="26">
        <v>1</v>
      </c>
      <c r="E7" s="27">
        <v>2</v>
      </c>
      <c r="F7" s="27">
        <v>3</v>
      </c>
      <c r="G7" s="27">
        <v>4</v>
      </c>
      <c r="H7" s="27">
        <v>5</v>
      </c>
      <c r="I7" s="25">
        <v>6</v>
      </c>
      <c r="J7" s="25">
        <v>7</v>
      </c>
      <c r="K7" s="25">
        <v>8</v>
      </c>
      <c r="L7" s="25">
        <v>9</v>
      </c>
      <c r="M7" s="27">
        <v>10</v>
      </c>
      <c r="N7" s="27">
        <v>11</v>
      </c>
      <c r="O7" s="27">
        <v>12</v>
      </c>
    </row>
    <row r="8" s="1" customFormat="1" ht="22.5" customHeight="1" spans="1:15">
      <c r="A8" s="24" t="s">
        <v>58</v>
      </c>
      <c r="B8" s="24"/>
      <c r="C8" s="24"/>
      <c r="D8" s="28">
        <v>125</v>
      </c>
      <c r="E8" s="28">
        <v>143</v>
      </c>
      <c r="F8" s="28"/>
      <c r="G8" s="28">
        <v>143</v>
      </c>
      <c r="H8" s="6"/>
      <c r="I8" s="29">
        <v>104</v>
      </c>
      <c r="J8" s="29"/>
      <c r="K8" s="29">
        <v>70</v>
      </c>
      <c r="L8" s="29">
        <v>34</v>
      </c>
      <c r="M8" s="27"/>
      <c r="N8" s="28">
        <v>1</v>
      </c>
      <c r="O8" s="28">
        <v>1</v>
      </c>
    </row>
    <row r="9" s="1" customFormat="1" ht="22.5" customHeight="1" spans="1:15">
      <c r="A9" s="30" t="s">
        <v>73</v>
      </c>
      <c r="B9" s="31" t="s">
        <v>528</v>
      </c>
      <c r="C9" s="31" t="s">
        <v>529</v>
      </c>
      <c r="D9" s="32">
        <v>125</v>
      </c>
      <c r="E9" s="32">
        <v>143</v>
      </c>
      <c r="F9" s="32"/>
      <c r="G9" s="32">
        <v>143</v>
      </c>
      <c r="H9" s="27"/>
      <c r="I9" s="33">
        <v>104</v>
      </c>
      <c r="J9" s="33"/>
      <c r="K9" s="33">
        <v>70</v>
      </c>
      <c r="L9" s="33">
        <v>34</v>
      </c>
      <c r="M9" s="27"/>
      <c r="N9" s="32">
        <v>1</v>
      </c>
      <c r="O9" s="32">
        <v>1</v>
      </c>
    </row>
  </sheetData>
  <mergeCells count="17">
    <mergeCell ref="A2:O2"/>
    <mergeCell ref="E4:H4"/>
    <mergeCell ref="I4:L4"/>
    <mergeCell ref="N4:O4"/>
    <mergeCell ref="E5:G5"/>
    <mergeCell ref="K5:L5"/>
    <mergeCell ref="A8:C8"/>
    <mergeCell ref="A4:A6"/>
    <mergeCell ref="B4:B6"/>
    <mergeCell ref="C4:C6"/>
    <mergeCell ref="D4:D6"/>
    <mergeCell ref="H5:H6"/>
    <mergeCell ref="I5:I6"/>
    <mergeCell ref="J5:J6"/>
    <mergeCell ref="M4:M6"/>
    <mergeCell ref="N5:N6"/>
    <mergeCell ref="O5:O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9.125" customWidth="1"/>
    <col min="3" max="3" width="13.5" customWidth="1"/>
    <col min="4" max="4" width="14.375" customWidth="1"/>
    <col min="5" max="5" width="14.25" customWidth="1"/>
    <col min="6" max="19" width="10.1333333333333" customWidth="1"/>
  </cols>
  <sheetData>
    <row r="1" ht="12" customHeight="1" spans="1:19">
      <c r="A1" s="277"/>
      <c r="J1" s="278"/>
      <c r="R1" s="85" t="s">
        <v>54</v>
      </c>
    </row>
    <row r="2" ht="36" customHeight="1" spans="1:19">
      <c r="A2" s="279" t="s">
        <v>55</v>
      </c>
      <c r="B2" s="111"/>
      <c r="C2" s="111"/>
      <c r="D2" s="111"/>
      <c r="E2" s="111"/>
      <c r="F2" s="111"/>
      <c r="G2" s="111"/>
      <c r="H2" s="111"/>
      <c r="I2" s="111"/>
      <c r="J2" s="142"/>
      <c r="K2" s="111"/>
      <c r="L2" s="111"/>
      <c r="M2" s="111"/>
      <c r="N2" s="111"/>
      <c r="O2" s="111"/>
      <c r="P2" s="111"/>
      <c r="Q2" s="111"/>
      <c r="R2" s="111"/>
      <c r="S2" s="111"/>
    </row>
    <row r="3" ht="20.25" customHeight="1" spans="1:19">
      <c r="A3" s="192" t="s">
        <v>2</v>
      </c>
      <c r="B3" s="89"/>
      <c r="C3" s="89"/>
      <c r="D3" s="89"/>
      <c r="E3" s="89"/>
      <c r="F3" s="89"/>
      <c r="G3" s="89"/>
      <c r="H3" s="89"/>
      <c r="I3" s="89"/>
      <c r="J3" s="280"/>
      <c r="K3" s="89"/>
      <c r="L3" s="89"/>
      <c r="M3" s="89"/>
      <c r="N3" s="90"/>
      <c r="O3" s="90"/>
      <c r="P3" s="90"/>
      <c r="Q3" s="90"/>
      <c r="R3" s="90" t="s">
        <v>3</v>
      </c>
      <c r="S3" s="90" t="s">
        <v>3</v>
      </c>
    </row>
    <row r="4" ht="18.75" customHeight="1" spans="1:19">
      <c r="A4" s="281" t="s">
        <v>56</v>
      </c>
      <c r="B4" s="282" t="s">
        <v>57</v>
      </c>
      <c r="C4" s="282" t="s">
        <v>58</v>
      </c>
      <c r="D4" s="283" t="s">
        <v>59</v>
      </c>
      <c r="E4" s="284"/>
      <c r="F4" s="284"/>
      <c r="G4" s="284"/>
      <c r="H4" s="284"/>
      <c r="I4" s="284"/>
      <c r="J4" s="285"/>
      <c r="K4" s="284"/>
      <c r="L4" s="284"/>
      <c r="M4" s="284"/>
      <c r="N4" s="286"/>
      <c r="O4" s="286" t="s">
        <v>48</v>
      </c>
      <c r="P4" s="286"/>
      <c r="Q4" s="286"/>
      <c r="R4" s="286"/>
      <c r="S4" s="286"/>
    </row>
    <row r="5" ht="18" customHeight="1" spans="1:19">
      <c r="A5" s="287"/>
      <c r="B5" s="288"/>
      <c r="C5" s="288"/>
      <c r="D5" s="288" t="s">
        <v>60</v>
      </c>
      <c r="E5" s="288" t="s">
        <v>61</v>
      </c>
      <c r="F5" s="288" t="s">
        <v>62</v>
      </c>
      <c r="G5" s="288" t="s">
        <v>63</v>
      </c>
      <c r="H5" s="288" t="s">
        <v>64</v>
      </c>
      <c r="I5" s="289" t="s">
        <v>65</v>
      </c>
      <c r="J5" s="290"/>
      <c r="K5" s="289" t="s">
        <v>66</v>
      </c>
      <c r="L5" s="289" t="s">
        <v>67</v>
      </c>
      <c r="M5" s="289" t="s">
        <v>68</v>
      </c>
      <c r="N5" s="291" t="s">
        <v>69</v>
      </c>
      <c r="O5" s="292" t="s">
        <v>60</v>
      </c>
      <c r="P5" s="292" t="s">
        <v>61</v>
      </c>
      <c r="Q5" s="292" t="s">
        <v>62</v>
      </c>
      <c r="R5" s="292" t="s">
        <v>63</v>
      </c>
      <c r="S5" s="292" t="s">
        <v>70</v>
      </c>
    </row>
    <row r="6" ht="29.25" customHeight="1" spans="1:19">
      <c r="A6" s="293"/>
      <c r="B6" s="294"/>
      <c r="C6" s="294"/>
      <c r="D6" s="294"/>
      <c r="E6" s="294"/>
      <c r="F6" s="294"/>
      <c r="G6" s="294"/>
      <c r="H6" s="294"/>
      <c r="I6" s="295" t="s">
        <v>60</v>
      </c>
      <c r="J6" s="295" t="s">
        <v>71</v>
      </c>
      <c r="K6" s="295" t="s">
        <v>66</v>
      </c>
      <c r="L6" s="295" t="s">
        <v>67</v>
      </c>
      <c r="M6" s="295" t="s">
        <v>68</v>
      </c>
      <c r="N6" s="295" t="s">
        <v>69</v>
      </c>
      <c r="O6" s="295"/>
      <c r="P6" s="295"/>
      <c r="Q6" s="295"/>
      <c r="R6" s="295"/>
      <c r="S6" s="295"/>
    </row>
    <row r="7" ht="16.5" customHeight="1" spans="1:19">
      <c r="A7" s="296">
        <v>1</v>
      </c>
      <c r="B7" s="102">
        <v>2</v>
      </c>
      <c r="C7" s="102">
        <v>3</v>
      </c>
      <c r="D7" s="102">
        <v>4</v>
      </c>
      <c r="E7" s="296">
        <v>5</v>
      </c>
      <c r="F7" s="102">
        <v>6</v>
      </c>
      <c r="G7" s="102">
        <v>7</v>
      </c>
      <c r="H7" s="296">
        <v>8</v>
      </c>
      <c r="I7" s="102">
        <v>9</v>
      </c>
      <c r="J7" s="113">
        <v>10</v>
      </c>
      <c r="K7" s="113">
        <v>11</v>
      </c>
      <c r="L7" s="297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s="276" customFormat="1" ht="22.5" customHeight="1" spans="1:19">
      <c r="A8" s="298" t="s">
        <v>72</v>
      </c>
      <c r="B8" s="299" t="s">
        <v>73</v>
      </c>
      <c r="C8" s="300">
        <v>54785102.48</v>
      </c>
      <c r="D8" s="300">
        <v>54785102.48</v>
      </c>
      <c r="E8" s="301">
        <v>54785102.48</v>
      </c>
      <c r="F8" s="301"/>
      <c r="G8" s="301"/>
      <c r="H8" s="301"/>
      <c r="I8" s="301"/>
      <c r="J8" s="301"/>
      <c r="K8" s="301"/>
      <c r="L8" s="301"/>
      <c r="M8" s="301"/>
      <c r="N8" s="301"/>
      <c r="O8" s="302"/>
      <c r="P8" s="302"/>
      <c r="Q8" s="302"/>
      <c r="R8" s="302"/>
      <c r="S8" s="302"/>
    </row>
    <row r="9" s="121" customFormat="1" ht="23" customHeight="1" spans="1:19">
      <c r="A9" s="303" t="s">
        <v>58</v>
      </c>
      <c r="B9" s="304"/>
      <c r="C9" s="305">
        <v>54785102.48</v>
      </c>
      <c r="D9" s="305">
        <v>54785102.48</v>
      </c>
      <c r="E9" s="305">
        <v>54785102.48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28" sqref="E28"/>
    </sheetView>
  </sheetViews>
  <sheetFormatPr defaultColWidth="10" defaultRowHeight="15" customHeight="1" outlineLevelRow="2" outlineLevelCol="2"/>
  <cols>
    <col min="1" max="1" width="10" style="1"/>
    <col min="2" max="2" width="49.2833333333333" style="1" customWidth="1"/>
    <col min="3" max="3" width="55.2833333333333" style="1" customWidth="1"/>
    <col min="4" max="16384" width="10" style="1"/>
  </cols>
  <sheetData>
    <row r="1" s="1" customFormat="1" ht="51" customHeight="1" spans="1:3">
      <c r="A1" s="2" t="s">
        <v>530</v>
      </c>
      <c r="B1" s="3"/>
      <c r="C1" s="3"/>
    </row>
    <row r="2" s="1" customFormat="1" ht="24" customHeight="1" spans="1:3">
      <c r="A2" s="4" t="s">
        <v>531</v>
      </c>
      <c r="B2" s="5" t="s">
        <v>188</v>
      </c>
      <c r="C2" s="5" t="s">
        <v>190</v>
      </c>
    </row>
    <row r="3" s="1" customFormat="1" ht="22.5" customHeight="1" spans="1:3">
      <c r="A3" s="6">
        <f>ROW()-2</f>
        <v>1</v>
      </c>
      <c r="B3" s="7" t="s">
        <v>73</v>
      </c>
      <c r="C3" s="7" t="s">
        <v>268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B27" sqref="B27"/>
    </sheetView>
  </sheetViews>
  <sheetFormatPr defaultColWidth="14.3833333333333" defaultRowHeight="14.25" customHeight="1"/>
  <cols>
    <col min="1" max="1" width="14.3833333333333" style="208" customWidth="1"/>
    <col min="2" max="2" width="31.75" style="208" customWidth="1"/>
    <col min="3" max="6" width="14.3833333333333" style="208" customWidth="1"/>
    <col min="7" max="16384" width="14.3833333333333" customWidth="1"/>
  </cols>
  <sheetData>
    <row r="1" ht="15.75" customHeight="1" spans="1:15">
      <c r="O1" s="201" t="s">
        <v>74</v>
      </c>
    </row>
    <row r="2" ht="28.5" customHeight="1" spans="1:1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ht="15" customHeight="1" spans="1:15">
      <c r="A3" s="202" t="s">
        <v>2</v>
      </c>
      <c r="B3" s="203"/>
      <c r="C3" s="203"/>
      <c r="D3" s="203"/>
      <c r="E3" s="203"/>
      <c r="F3" s="203"/>
      <c r="G3" s="270"/>
      <c r="H3" s="271"/>
      <c r="I3" s="271"/>
      <c r="J3" s="270"/>
      <c r="K3" s="271"/>
      <c r="L3" s="271"/>
      <c r="M3" s="89"/>
      <c r="N3" s="89"/>
      <c r="O3" s="204" t="s">
        <v>3</v>
      </c>
    </row>
    <row r="4" ht="18.75" customHeight="1" spans="1:15">
      <c r="A4" s="92" t="s">
        <v>76</v>
      </c>
      <c r="B4" s="92" t="s">
        <v>77</v>
      </c>
      <c r="C4" s="98" t="s">
        <v>58</v>
      </c>
      <c r="D4" s="205" t="s">
        <v>61</v>
      </c>
      <c r="E4" s="205"/>
      <c r="F4" s="205"/>
      <c r="G4" s="272" t="s">
        <v>62</v>
      </c>
      <c r="H4" s="92" t="s">
        <v>63</v>
      </c>
      <c r="I4" s="92" t="s">
        <v>78</v>
      </c>
      <c r="J4" s="93" t="s">
        <v>79</v>
      </c>
      <c r="K4" s="158" t="s">
        <v>80</v>
      </c>
      <c r="L4" s="158" t="s">
        <v>81</v>
      </c>
      <c r="M4" s="158" t="s">
        <v>82</v>
      </c>
      <c r="N4" s="158" t="s">
        <v>83</v>
      </c>
      <c r="O4" s="173" t="s">
        <v>84</v>
      </c>
    </row>
    <row r="5" ht="30" customHeight="1" spans="1:15">
      <c r="A5" s="101"/>
      <c r="B5" s="101"/>
      <c r="C5" s="101"/>
      <c r="D5" s="205" t="s">
        <v>60</v>
      </c>
      <c r="E5" s="205" t="s">
        <v>85</v>
      </c>
      <c r="F5" s="205" t="s">
        <v>86</v>
      </c>
      <c r="G5" s="101"/>
      <c r="H5" s="101"/>
      <c r="I5" s="101"/>
      <c r="J5" s="205" t="s">
        <v>60</v>
      </c>
      <c r="K5" s="181" t="s">
        <v>80</v>
      </c>
      <c r="L5" s="181" t="s">
        <v>81</v>
      </c>
      <c r="M5" s="181" t="s">
        <v>82</v>
      </c>
      <c r="N5" s="181" t="s">
        <v>83</v>
      </c>
      <c r="O5" s="181" t="s">
        <v>84</v>
      </c>
    </row>
    <row r="6" ht="16.5" customHeight="1" spans="1:15">
      <c r="A6" s="205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  <c r="G6" s="205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  <c r="M6" s="144">
        <v>13</v>
      </c>
      <c r="N6" s="144">
        <v>14</v>
      </c>
      <c r="O6" s="205">
        <v>15</v>
      </c>
    </row>
    <row r="7" s="83" customFormat="1" ht="22.5" customHeight="1" spans="1:15">
      <c r="A7" s="273" t="s">
        <v>87</v>
      </c>
      <c r="B7" s="273" t="s">
        <v>88</v>
      </c>
      <c r="C7" s="274">
        <v>40939485.68</v>
      </c>
      <c r="D7" s="274">
        <v>40939485.68</v>
      </c>
      <c r="E7" s="274">
        <v>40264503.28</v>
      </c>
      <c r="F7" s="274">
        <v>674982.4</v>
      </c>
      <c r="G7" s="226"/>
      <c r="H7" s="226"/>
      <c r="I7" s="226"/>
      <c r="J7" s="226"/>
      <c r="K7" s="226"/>
      <c r="L7" s="226"/>
      <c r="M7" s="226"/>
      <c r="N7" s="226"/>
      <c r="O7" s="226"/>
    </row>
    <row r="8" s="83" customFormat="1" ht="22.5" customHeight="1" spans="1:15">
      <c r="A8" s="273" t="s">
        <v>89</v>
      </c>
      <c r="B8" s="273" t="str">
        <f>"  "&amp;"普通教育"</f>
        <v>  普通教育</v>
      </c>
      <c r="C8" s="274">
        <v>40939065.68</v>
      </c>
      <c r="D8" s="274">
        <v>40939065.68</v>
      </c>
      <c r="E8" s="274">
        <v>40264503.28</v>
      </c>
      <c r="F8" s="274">
        <v>674562.4</v>
      </c>
      <c r="G8" s="226"/>
      <c r="H8" s="226"/>
      <c r="I8" s="226"/>
      <c r="J8" s="226"/>
      <c r="K8" s="226"/>
      <c r="L8" s="226"/>
      <c r="M8" s="226"/>
      <c r="N8" s="226"/>
      <c r="O8" s="226"/>
    </row>
    <row r="9" s="83" customFormat="1" ht="22.5" customHeight="1" spans="1:15">
      <c r="A9" s="273" t="s">
        <v>90</v>
      </c>
      <c r="B9" s="273" t="str">
        <f>"    "&amp;"小学教育"</f>
        <v>    小学教育</v>
      </c>
      <c r="C9" s="274">
        <v>40939065.68</v>
      </c>
      <c r="D9" s="274">
        <v>40939065.68</v>
      </c>
      <c r="E9" s="274">
        <v>40264503.28</v>
      </c>
      <c r="F9" s="274">
        <v>674562.4</v>
      </c>
      <c r="G9" s="226"/>
      <c r="H9" s="226"/>
      <c r="I9" s="226"/>
      <c r="J9" s="226"/>
      <c r="K9" s="226"/>
      <c r="L9" s="226"/>
      <c r="M9" s="226"/>
      <c r="N9" s="226"/>
      <c r="O9" s="226"/>
    </row>
    <row r="10" s="83" customFormat="1" ht="22.5" customHeight="1" spans="1:15">
      <c r="A10" s="273" t="s">
        <v>91</v>
      </c>
      <c r="B10" s="273" t="str">
        <f>"  "&amp;"特殊教育"</f>
        <v>  特殊教育</v>
      </c>
      <c r="C10" s="274">
        <v>420</v>
      </c>
      <c r="D10" s="274">
        <v>420</v>
      </c>
      <c r="E10" s="274"/>
      <c r="F10" s="274">
        <v>420</v>
      </c>
      <c r="G10" s="226"/>
      <c r="H10" s="226"/>
      <c r="I10" s="226"/>
      <c r="J10" s="226"/>
      <c r="K10" s="226"/>
      <c r="L10" s="226"/>
      <c r="M10" s="226"/>
      <c r="N10" s="226"/>
      <c r="O10" s="226"/>
    </row>
    <row r="11" s="83" customFormat="1" ht="22.5" customHeight="1" spans="1:15">
      <c r="A11" s="273" t="s">
        <v>92</v>
      </c>
      <c r="B11" s="273" t="str">
        <f>"    "&amp;"特殊学校教育"</f>
        <v>    特殊学校教育</v>
      </c>
      <c r="C11" s="274">
        <v>420</v>
      </c>
      <c r="D11" s="274">
        <v>420</v>
      </c>
      <c r="E11" s="274"/>
      <c r="F11" s="274">
        <v>420</v>
      </c>
      <c r="G11" s="226"/>
      <c r="H11" s="226"/>
      <c r="I11" s="226"/>
      <c r="J11" s="226"/>
      <c r="K11" s="226"/>
      <c r="L11" s="226"/>
      <c r="M11" s="226"/>
      <c r="N11" s="226"/>
      <c r="O11" s="226"/>
    </row>
    <row r="12" s="83" customFormat="1" ht="22.5" customHeight="1" spans="1:15">
      <c r="A12" s="273" t="s">
        <v>93</v>
      </c>
      <c r="B12" s="273" t="s">
        <v>94</v>
      </c>
      <c r="C12" s="274">
        <v>5406934.46</v>
      </c>
      <c r="D12" s="274">
        <v>5406934.46</v>
      </c>
      <c r="E12" s="274">
        <v>5406934.46</v>
      </c>
      <c r="F12" s="274"/>
      <c r="G12" s="226"/>
      <c r="H12" s="226"/>
      <c r="I12" s="226"/>
      <c r="J12" s="226"/>
      <c r="K12" s="226"/>
      <c r="L12" s="226"/>
      <c r="M12" s="226"/>
      <c r="N12" s="226"/>
      <c r="O12" s="226"/>
    </row>
    <row r="13" s="83" customFormat="1" ht="22.5" customHeight="1" spans="1:15">
      <c r="A13" s="273" t="s">
        <v>95</v>
      </c>
      <c r="B13" s="273" t="str">
        <f>"  "&amp;"行政事业单位养老支出"</f>
        <v>  行政事业单位养老支出</v>
      </c>
      <c r="C13" s="274">
        <v>5345914.46</v>
      </c>
      <c r="D13" s="274">
        <v>5345914.46</v>
      </c>
      <c r="E13" s="274">
        <v>5345914.46</v>
      </c>
      <c r="F13" s="274"/>
      <c r="G13" s="226"/>
      <c r="H13" s="226"/>
      <c r="I13" s="226"/>
      <c r="J13" s="226"/>
      <c r="K13" s="226"/>
      <c r="L13" s="226"/>
      <c r="M13" s="226"/>
      <c r="N13" s="226"/>
      <c r="O13" s="226"/>
    </row>
    <row r="14" s="83" customFormat="1" ht="22.5" customHeight="1" spans="1:15">
      <c r="A14" s="273" t="s">
        <v>96</v>
      </c>
      <c r="B14" s="273" t="str">
        <f>"    "&amp;"机关事业单位基本养老保险缴费支出"</f>
        <v>    机关事业单位基本养老保险缴费支出</v>
      </c>
      <c r="C14" s="274">
        <v>5314714.46</v>
      </c>
      <c r="D14" s="274">
        <v>5314714.46</v>
      </c>
      <c r="E14" s="274">
        <v>5314714.46</v>
      </c>
      <c r="F14" s="274"/>
      <c r="G14" s="226"/>
      <c r="H14" s="226"/>
      <c r="I14" s="226"/>
      <c r="J14" s="226"/>
      <c r="K14" s="226"/>
      <c r="L14" s="226"/>
      <c r="M14" s="226"/>
      <c r="N14" s="226"/>
      <c r="O14" s="226"/>
    </row>
    <row r="15" s="83" customFormat="1" ht="22.5" customHeight="1" spans="1:15">
      <c r="A15" s="273" t="s">
        <v>97</v>
      </c>
      <c r="B15" s="273" t="str">
        <f>"    "&amp;"机关事业单位职业年金缴费支出"</f>
        <v>    机关事业单位职业年金缴费支出</v>
      </c>
      <c r="C15" s="274"/>
      <c r="D15" s="274"/>
      <c r="E15" s="274"/>
      <c r="F15" s="274"/>
      <c r="G15" s="226"/>
      <c r="H15" s="226"/>
      <c r="I15" s="226"/>
      <c r="J15" s="226"/>
      <c r="K15" s="226"/>
      <c r="L15" s="226"/>
      <c r="M15" s="226"/>
      <c r="N15" s="226"/>
      <c r="O15" s="226"/>
    </row>
    <row r="16" s="83" customFormat="1" ht="22.5" customHeight="1" spans="1:15">
      <c r="A16" s="273" t="s">
        <v>98</v>
      </c>
      <c r="B16" s="273" t="str">
        <f>"    "&amp;"其他行政事业单位养老支出"</f>
        <v>    其他行政事业单位养老支出</v>
      </c>
      <c r="C16" s="274">
        <v>31200</v>
      </c>
      <c r="D16" s="274">
        <v>31200</v>
      </c>
      <c r="E16" s="274">
        <v>31200</v>
      </c>
      <c r="F16" s="274"/>
      <c r="G16" s="226"/>
      <c r="H16" s="226"/>
      <c r="I16" s="226"/>
      <c r="J16" s="226"/>
      <c r="K16" s="226"/>
      <c r="L16" s="226"/>
      <c r="M16" s="226"/>
      <c r="N16" s="226"/>
      <c r="O16" s="226"/>
    </row>
    <row r="17" s="83" customFormat="1" ht="22.5" customHeight="1" spans="1:15">
      <c r="A17" s="273" t="s">
        <v>99</v>
      </c>
      <c r="B17" s="273" t="str">
        <f>"  "&amp;"抚恤"</f>
        <v>  抚恤</v>
      </c>
      <c r="C17" s="274">
        <v>61020</v>
      </c>
      <c r="D17" s="274">
        <v>61020</v>
      </c>
      <c r="E17" s="274">
        <v>61020</v>
      </c>
      <c r="F17" s="274"/>
      <c r="G17" s="226"/>
      <c r="H17" s="226"/>
      <c r="I17" s="226"/>
      <c r="J17" s="226"/>
      <c r="K17" s="226"/>
      <c r="L17" s="226"/>
      <c r="M17" s="226"/>
      <c r="N17" s="226"/>
      <c r="O17" s="226"/>
    </row>
    <row r="18" s="83" customFormat="1" ht="22.5" customHeight="1" spans="1:15">
      <c r="A18" s="273" t="s">
        <v>100</v>
      </c>
      <c r="B18" s="273" t="str">
        <f>"    "&amp;"死亡抚恤"</f>
        <v>    死亡抚恤</v>
      </c>
      <c r="C18" s="274">
        <v>61020</v>
      </c>
      <c r="D18" s="274">
        <v>61020</v>
      </c>
      <c r="E18" s="274">
        <v>61020</v>
      </c>
      <c r="F18" s="274"/>
      <c r="G18" s="226"/>
      <c r="H18" s="226"/>
      <c r="I18" s="226"/>
      <c r="J18" s="226"/>
      <c r="K18" s="226"/>
      <c r="L18" s="226"/>
      <c r="M18" s="226"/>
      <c r="N18" s="226"/>
      <c r="O18" s="226"/>
    </row>
    <row r="19" s="83" customFormat="1" ht="22.5" customHeight="1" spans="1:15">
      <c r="A19" s="273" t="s">
        <v>101</v>
      </c>
      <c r="B19" s="273" t="s">
        <v>102</v>
      </c>
      <c r="C19" s="274">
        <v>4263874.97</v>
      </c>
      <c r="D19" s="274">
        <v>4263874.97</v>
      </c>
      <c r="E19" s="274">
        <v>4263874.97</v>
      </c>
      <c r="F19" s="274"/>
      <c r="G19" s="226"/>
      <c r="H19" s="226"/>
      <c r="I19" s="226"/>
      <c r="J19" s="226"/>
      <c r="K19" s="226"/>
      <c r="L19" s="226"/>
      <c r="M19" s="226"/>
      <c r="N19" s="226"/>
      <c r="O19" s="226"/>
    </row>
    <row r="20" s="83" customFormat="1" ht="22.5" customHeight="1" spans="1:15">
      <c r="A20" s="273" t="s">
        <v>103</v>
      </c>
      <c r="B20" s="273" t="str">
        <f>"  "&amp;"行政事业单位医疗"</f>
        <v>  行政事业单位医疗</v>
      </c>
      <c r="C20" s="274">
        <v>4263874.97</v>
      </c>
      <c r="D20" s="274">
        <v>4263874.97</v>
      </c>
      <c r="E20" s="274">
        <v>4263874.97</v>
      </c>
      <c r="F20" s="274"/>
      <c r="G20" s="226"/>
      <c r="H20" s="226"/>
      <c r="I20" s="226"/>
      <c r="J20" s="226"/>
      <c r="K20" s="226"/>
      <c r="L20" s="226"/>
      <c r="M20" s="226"/>
      <c r="N20" s="226"/>
      <c r="O20" s="226"/>
    </row>
    <row r="21" s="83" customFormat="1" ht="22.5" customHeight="1" spans="1:15">
      <c r="A21" s="273" t="s">
        <v>104</v>
      </c>
      <c r="B21" s="273" t="str">
        <f>"    "&amp;"行政单位医疗"</f>
        <v>    行政单位医疗</v>
      </c>
      <c r="C21" s="274"/>
      <c r="D21" s="274"/>
      <c r="E21" s="274"/>
      <c r="F21" s="274"/>
      <c r="G21" s="226"/>
      <c r="H21" s="226"/>
      <c r="I21" s="226"/>
      <c r="J21" s="226"/>
      <c r="K21" s="226"/>
      <c r="L21" s="226"/>
      <c r="M21" s="226"/>
      <c r="N21" s="226"/>
      <c r="O21" s="226"/>
    </row>
    <row r="22" s="83" customFormat="1" ht="22.5" customHeight="1" spans="1:15">
      <c r="A22" s="273" t="s">
        <v>105</v>
      </c>
      <c r="B22" s="273" t="str">
        <f>"    "&amp;"事业单位医疗"</f>
        <v>    事业单位医疗</v>
      </c>
      <c r="C22" s="274">
        <v>2427530.58</v>
      </c>
      <c r="D22" s="274">
        <v>2427530.58</v>
      </c>
      <c r="E22" s="274">
        <v>2427530.58</v>
      </c>
      <c r="F22" s="274"/>
      <c r="G22" s="226"/>
      <c r="H22" s="226"/>
      <c r="I22" s="226"/>
      <c r="J22" s="226"/>
      <c r="K22" s="226"/>
      <c r="L22" s="226"/>
      <c r="M22" s="226"/>
      <c r="N22" s="226"/>
      <c r="O22" s="226"/>
    </row>
    <row r="23" s="83" customFormat="1" ht="22.5" customHeight="1" spans="1:15">
      <c r="A23" s="273" t="s">
        <v>106</v>
      </c>
      <c r="B23" s="273" t="str">
        <f>"    "&amp;"公务员医疗补助"</f>
        <v>    公务员医疗补助</v>
      </c>
      <c r="C23" s="274">
        <v>1721058.46</v>
      </c>
      <c r="D23" s="274">
        <v>1721058.46</v>
      </c>
      <c r="E23" s="274">
        <v>1721058.46</v>
      </c>
      <c r="F23" s="274"/>
      <c r="G23" s="226"/>
      <c r="H23" s="226"/>
      <c r="I23" s="226"/>
      <c r="J23" s="226"/>
      <c r="K23" s="226"/>
      <c r="L23" s="226"/>
      <c r="M23" s="226"/>
      <c r="N23" s="226"/>
      <c r="O23" s="226"/>
    </row>
    <row r="24" s="83" customFormat="1" ht="22.5" customHeight="1" spans="1:15">
      <c r="A24" s="273" t="s">
        <v>107</v>
      </c>
      <c r="B24" s="273" t="str">
        <f>"    "&amp;"其他行政事业单位医疗支出"</f>
        <v>    其他行政事业单位医疗支出</v>
      </c>
      <c r="C24" s="274">
        <v>115285.93</v>
      </c>
      <c r="D24" s="274">
        <v>115285.93</v>
      </c>
      <c r="E24" s="274">
        <v>115285.93</v>
      </c>
      <c r="F24" s="274"/>
      <c r="G24" s="226"/>
      <c r="H24" s="226"/>
      <c r="I24" s="226"/>
      <c r="J24" s="226"/>
      <c r="K24" s="226"/>
      <c r="L24" s="226"/>
      <c r="M24" s="226"/>
      <c r="N24" s="226"/>
      <c r="O24" s="226"/>
    </row>
    <row r="25" s="83" customFormat="1" ht="22.5" customHeight="1" spans="1:15">
      <c r="A25" s="273" t="s">
        <v>108</v>
      </c>
      <c r="B25" s="273" t="s">
        <v>109</v>
      </c>
      <c r="C25" s="274">
        <v>4174807.37</v>
      </c>
      <c r="D25" s="274">
        <v>4174807.37</v>
      </c>
      <c r="E25" s="274">
        <v>4174807.37</v>
      </c>
      <c r="F25" s="274"/>
      <c r="G25" s="226"/>
      <c r="H25" s="226"/>
      <c r="I25" s="226"/>
      <c r="J25" s="226"/>
      <c r="K25" s="226"/>
      <c r="L25" s="226"/>
      <c r="M25" s="226"/>
      <c r="N25" s="226"/>
      <c r="O25" s="226"/>
    </row>
    <row r="26" s="83" customFormat="1" ht="22.5" customHeight="1" spans="1:15">
      <c r="A26" s="273" t="s">
        <v>110</v>
      </c>
      <c r="B26" s="273" t="str">
        <f>"  "&amp;"住房改革支出"</f>
        <v>  住房改革支出</v>
      </c>
      <c r="C26" s="274">
        <v>4174807.37</v>
      </c>
      <c r="D26" s="274">
        <v>4174807.37</v>
      </c>
      <c r="E26" s="274">
        <v>4174807.37</v>
      </c>
      <c r="F26" s="274"/>
      <c r="G26" s="226"/>
      <c r="H26" s="226"/>
      <c r="I26" s="226"/>
      <c r="J26" s="226"/>
      <c r="K26" s="226"/>
      <c r="L26" s="226"/>
      <c r="M26" s="226"/>
      <c r="N26" s="226"/>
      <c r="O26" s="226"/>
    </row>
    <row r="27" s="83" customFormat="1" ht="22.5" customHeight="1" spans="1:15">
      <c r="A27" s="273" t="s">
        <v>111</v>
      </c>
      <c r="B27" s="273" t="str">
        <f>"    "&amp;"住房公积金"</f>
        <v>    住房公积金</v>
      </c>
      <c r="C27" s="274">
        <v>4174807.37</v>
      </c>
      <c r="D27" s="274">
        <v>4174807.37</v>
      </c>
      <c r="E27" s="274">
        <v>4174807.37</v>
      </c>
      <c r="F27" s="274"/>
      <c r="G27" s="226"/>
      <c r="H27" s="226"/>
      <c r="I27" s="226"/>
      <c r="J27" s="226"/>
      <c r="K27" s="226"/>
      <c r="L27" s="226"/>
      <c r="M27" s="226"/>
      <c r="N27" s="226"/>
      <c r="O27" s="226"/>
    </row>
    <row r="28" s="83" customFormat="1" ht="22.5" customHeight="1" spans="1:15">
      <c r="A28" s="222" t="s">
        <v>112</v>
      </c>
      <c r="B28" s="275" t="s">
        <v>112</v>
      </c>
      <c r="C28" s="231">
        <v>54785102.48</v>
      </c>
      <c r="D28" s="274">
        <v>54785102.48</v>
      </c>
      <c r="E28" s="231">
        <v>54110120.08</v>
      </c>
      <c r="F28" s="231">
        <v>674982.4</v>
      </c>
      <c r="G28" s="221"/>
      <c r="H28" s="226"/>
      <c r="I28" s="221"/>
      <c r="J28" s="226"/>
      <c r="K28" s="221"/>
      <c r="L28" s="221"/>
      <c r="M28" s="221"/>
      <c r="N28" s="221"/>
      <c r="O28" s="221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91" t="s">
        <v>113</v>
      </c>
    </row>
    <row r="2" ht="31.5" customHeight="1" spans="1:4">
      <c r="A2" s="141" t="s">
        <v>114</v>
      </c>
      <c r="B2" s="258"/>
      <c r="C2" s="258"/>
      <c r="D2" s="258"/>
    </row>
    <row r="3" ht="17.25" customHeight="1" spans="1:4">
      <c r="A3" s="87" t="s">
        <v>2</v>
      </c>
      <c r="B3" s="259"/>
      <c r="C3" s="259"/>
      <c r="D3" s="193" t="s">
        <v>3</v>
      </c>
    </row>
    <row r="4" ht="24.65" customHeight="1" spans="1:4">
      <c r="A4" s="93" t="s">
        <v>4</v>
      </c>
      <c r="B4" s="95"/>
      <c r="C4" s="93" t="s">
        <v>5</v>
      </c>
      <c r="D4" s="95"/>
    </row>
    <row r="5" ht="15.65" customHeight="1" spans="1:4">
      <c r="A5" s="98" t="s">
        <v>6</v>
      </c>
      <c r="B5" s="260" t="s">
        <v>7</v>
      </c>
      <c r="C5" s="98" t="s">
        <v>115</v>
      </c>
      <c r="D5" s="260" t="s">
        <v>7</v>
      </c>
    </row>
    <row r="6" ht="14.15" customHeight="1" spans="1:4">
      <c r="A6" s="101"/>
      <c r="B6" s="100"/>
      <c r="C6" s="101"/>
      <c r="D6" s="100"/>
    </row>
    <row r="7" s="257" customFormat="1" ht="22.5" customHeight="1" spans="1:4">
      <c r="A7" s="261" t="s">
        <v>116</v>
      </c>
      <c r="B7" s="262">
        <v>54785102.48</v>
      </c>
      <c r="C7" s="263" t="s">
        <v>117</v>
      </c>
      <c r="D7" s="264">
        <v>54785102.48</v>
      </c>
    </row>
    <row r="8" s="257" customFormat="1" ht="22.5" customHeight="1" spans="1:4">
      <c r="A8" s="265" t="s">
        <v>118</v>
      </c>
      <c r="B8" s="262">
        <v>54785102.48</v>
      </c>
      <c r="C8" s="265" t="s">
        <v>119</v>
      </c>
      <c r="D8" s="264"/>
    </row>
    <row r="9" s="257" customFormat="1" ht="22.5" customHeight="1" spans="1:4">
      <c r="A9" s="265" t="s">
        <v>120</v>
      </c>
      <c r="B9" s="264"/>
      <c r="C9" s="265" t="s">
        <v>121</v>
      </c>
      <c r="D9" s="264"/>
    </row>
    <row r="10" s="257" customFormat="1" ht="22.5" customHeight="1" spans="1:4">
      <c r="A10" s="265" t="s">
        <v>122</v>
      </c>
      <c r="B10" s="264"/>
      <c r="C10" s="265" t="s">
        <v>123</v>
      </c>
      <c r="D10" s="264"/>
    </row>
    <row r="11" s="257" customFormat="1" ht="22.5" customHeight="1" spans="1:4">
      <c r="A11" s="263" t="s">
        <v>124</v>
      </c>
      <c r="B11" s="266"/>
      <c r="C11" s="265" t="s">
        <v>125</v>
      </c>
      <c r="D11" s="264"/>
    </row>
    <row r="12" s="257" customFormat="1" ht="22.5" customHeight="1" spans="1:4">
      <c r="A12" s="265" t="s">
        <v>118</v>
      </c>
      <c r="B12" s="266"/>
      <c r="C12" s="265" t="s">
        <v>126</v>
      </c>
      <c r="D12" s="264">
        <v>40939485.68</v>
      </c>
    </row>
    <row r="13" s="257" customFormat="1" ht="22.5" customHeight="1" spans="1:4">
      <c r="A13" s="265" t="s">
        <v>120</v>
      </c>
      <c r="B13" s="266"/>
      <c r="C13" s="265" t="s">
        <v>127</v>
      </c>
      <c r="D13" s="264"/>
    </row>
    <row r="14" s="257" customFormat="1" ht="22.5" customHeight="1" spans="1:4">
      <c r="A14" s="265" t="s">
        <v>122</v>
      </c>
      <c r="B14" s="266"/>
      <c r="C14" s="265" t="s">
        <v>128</v>
      </c>
      <c r="D14" s="264"/>
    </row>
    <row r="15" s="257" customFormat="1" ht="22.5" customHeight="1" spans="1:4">
      <c r="A15" s="265"/>
      <c r="B15" s="265"/>
      <c r="C15" s="265" t="s">
        <v>129</v>
      </c>
      <c r="D15" s="264">
        <v>5406934.46</v>
      </c>
    </row>
    <row r="16" s="257" customFormat="1" ht="22.5" customHeight="1" spans="1:4">
      <c r="A16" s="265"/>
      <c r="B16" s="267"/>
      <c r="C16" s="265" t="s">
        <v>130</v>
      </c>
      <c r="D16" s="264">
        <v>4263874.97</v>
      </c>
    </row>
    <row r="17" s="257" customFormat="1" ht="22.5" customHeight="1" spans="1:4">
      <c r="A17" s="267"/>
      <c r="B17" s="261"/>
      <c r="C17" s="265" t="s">
        <v>131</v>
      </c>
      <c r="D17" s="264"/>
    </row>
    <row r="18" s="257" customFormat="1" ht="22.5" customHeight="1" spans="1:4">
      <c r="A18" s="267"/>
      <c r="B18" s="261"/>
      <c r="C18" s="265" t="s">
        <v>132</v>
      </c>
      <c r="D18" s="264"/>
    </row>
    <row r="19" s="257" customFormat="1" ht="22.5" customHeight="1" spans="1:4">
      <c r="A19" s="268"/>
      <c r="B19" s="268"/>
      <c r="C19" s="265" t="s">
        <v>133</v>
      </c>
      <c r="D19" s="264"/>
    </row>
    <row r="20" s="257" customFormat="1" ht="22.5" customHeight="1" spans="1:4">
      <c r="A20" s="268"/>
      <c r="B20" s="268"/>
      <c r="C20" s="265" t="s">
        <v>134</v>
      </c>
      <c r="D20" s="264"/>
    </row>
    <row r="21" s="257" customFormat="1" ht="22.5" customHeight="1" spans="1:4">
      <c r="A21" s="268"/>
      <c r="B21" s="268"/>
      <c r="C21" s="265" t="s">
        <v>135</v>
      </c>
      <c r="D21" s="264"/>
    </row>
    <row r="22" s="257" customFormat="1" ht="22.5" customHeight="1" spans="1:4">
      <c r="A22" s="268"/>
      <c r="B22" s="268"/>
      <c r="C22" s="265" t="s">
        <v>136</v>
      </c>
      <c r="D22" s="264"/>
    </row>
    <row r="23" s="257" customFormat="1" ht="22.5" customHeight="1" spans="1:4">
      <c r="A23" s="268"/>
      <c r="B23" s="268"/>
      <c r="C23" s="265" t="s">
        <v>137</v>
      </c>
      <c r="D23" s="264"/>
    </row>
    <row r="24" s="257" customFormat="1" ht="22.5" customHeight="1" spans="1:4">
      <c r="A24" s="268"/>
      <c r="B24" s="268"/>
      <c r="C24" s="265" t="s">
        <v>138</v>
      </c>
      <c r="D24" s="264"/>
    </row>
    <row r="25" s="257" customFormat="1" ht="22.5" customHeight="1" spans="1:4">
      <c r="A25" s="268"/>
      <c r="B25" s="268"/>
      <c r="C25" s="265" t="s">
        <v>139</v>
      </c>
      <c r="D25" s="264"/>
    </row>
    <row r="26" s="257" customFormat="1" ht="22.5" customHeight="1" spans="1:4">
      <c r="A26" s="268"/>
      <c r="B26" s="268"/>
      <c r="C26" s="265" t="s">
        <v>140</v>
      </c>
      <c r="D26" s="264">
        <v>4174807.37</v>
      </c>
    </row>
    <row r="27" s="257" customFormat="1" ht="22.5" customHeight="1" spans="1:4">
      <c r="A27" s="268"/>
      <c r="B27" s="268"/>
      <c r="C27" s="265" t="s">
        <v>141</v>
      </c>
      <c r="D27" s="264"/>
    </row>
    <row r="28" s="257" customFormat="1" ht="22.5" customHeight="1" spans="1:4">
      <c r="A28" s="268"/>
      <c r="B28" s="268"/>
      <c r="C28" s="265" t="s">
        <v>142</v>
      </c>
      <c r="D28" s="264"/>
    </row>
    <row r="29" s="257" customFormat="1" ht="22.5" customHeight="1" spans="1:4">
      <c r="A29" s="268"/>
      <c r="B29" s="268"/>
      <c r="C29" s="265" t="s">
        <v>143</v>
      </c>
      <c r="D29" s="264"/>
    </row>
    <row r="30" s="257" customFormat="1" ht="22.5" customHeight="1" spans="1:4">
      <c r="A30" s="268"/>
      <c r="B30" s="268"/>
      <c r="C30" s="265" t="s">
        <v>144</v>
      </c>
      <c r="D30" s="264"/>
    </row>
    <row r="31" s="257" customFormat="1" ht="22.5" customHeight="1" spans="1:4">
      <c r="A31" s="261"/>
      <c r="B31" s="261"/>
      <c r="C31" s="265" t="s">
        <v>145</v>
      </c>
      <c r="D31" s="264"/>
    </row>
    <row r="32" s="257" customFormat="1" ht="22.5" customHeight="1" spans="1:4">
      <c r="A32" s="261"/>
      <c r="B32" s="261"/>
      <c r="C32" s="265" t="s">
        <v>146</v>
      </c>
      <c r="D32" s="264"/>
    </row>
    <row r="33" s="257" customFormat="1" ht="22.5" customHeight="1" spans="1:4">
      <c r="A33" s="261"/>
      <c r="B33" s="261"/>
      <c r="C33" s="265" t="s">
        <v>147</v>
      </c>
      <c r="D33" s="264"/>
    </row>
    <row r="34" s="257" customFormat="1" ht="22.5" customHeight="1" spans="1:4">
      <c r="A34" s="261"/>
      <c r="B34" s="261"/>
      <c r="C34" s="265" t="s">
        <v>148</v>
      </c>
      <c r="D34" s="264"/>
    </row>
    <row r="35" s="257" customFormat="1" ht="22.5" customHeight="1" spans="1:4">
      <c r="A35" s="261"/>
      <c r="B35" s="261"/>
      <c r="C35" s="267" t="s">
        <v>149</v>
      </c>
      <c r="D35" s="261"/>
    </row>
    <row r="36" s="257" customFormat="1" ht="22.5" customHeight="1" spans="1:4">
      <c r="A36" s="263" t="s">
        <v>150</v>
      </c>
      <c r="B36" s="269">
        <v>54785102.48</v>
      </c>
      <c r="C36" s="261" t="s">
        <v>53</v>
      </c>
      <c r="D36" s="269">
        <v>54785102.48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3.625" style="208" customWidth="1"/>
    <col min="2" max="7" width="23.625" customWidth="1"/>
  </cols>
  <sheetData>
    <row r="1" ht="12" customHeight="1" spans="1:7">
      <c r="D1" s="215"/>
      <c r="F1" s="201"/>
      <c r="G1" s="201" t="s">
        <v>151</v>
      </c>
    </row>
    <row r="2" ht="39" customHeight="1" spans="1:7">
      <c r="A2" s="86" t="s">
        <v>152</v>
      </c>
      <c r="B2" s="86"/>
      <c r="C2" s="86"/>
      <c r="D2" s="86"/>
      <c r="E2" s="86"/>
      <c r="F2" s="86"/>
      <c r="G2" s="86"/>
    </row>
    <row r="3" ht="18" customHeight="1" spans="1:7">
      <c r="A3" s="87" t="s">
        <v>2</v>
      </c>
      <c r="B3" s="243"/>
      <c r="C3" s="243"/>
      <c r="D3" s="243"/>
      <c r="E3" s="243"/>
      <c r="F3" s="204"/>
      <c r="G3" s="204" t="s">
        <v>3</v>
      </c>
    </row>
    <row r="4" ht="20.25" customHeight="1" spans="1:7">
      <c r="A4" s="244" t="s">
        <v>153</v>
      </c>
      <c r="B4" s="245"/>
      <c r="C4" s="246" t="s">
        <v>58</v>
      </c>
      <c r="D4" s="94" t="s">
        <v>85</v>
      </c>
      <c r="E4" s="94"/>
      <c r="F4" s="95"/>
      <c r="G4" s="246" t="s">
        <v>86</v>
      </c>
    </row>
    <row r="5" s="227" customFormat="1" ht="20.25" customHeight="1" spans="1:7">
      <c r="A5" s="247" t="s">
        <v>76</v>
      </c>
      <c r="B5" s="248" t="s">
        <v>77</v>
      </c>
      <c r="C5" s="194"/>
      <c r="D5" s="194" t="s">
        <v>60</v>
      </c>
      <c r="E5" s="194" t="s">
        <v>154</v>
      </c>
      <c r="F5" s="194" t="s">
        <v>155</v>
      </c>
      <c r="G5" s="194"/>
    </row>
    <row r="6" s="227" customFormat="1" ht="13.5" customHeight="1" spans="1:7">
      <c r="A6" s="249" t="s">
        <v>156</v>
      </c>
      <c r="B6" s="249" t="s">
        <v>157</v>
      </c>
      <c r="C6" s="249" t="s">
        <v>158</v>
      </c>
      <c r="D6" s="205"/>
      <c r="E6" s="249" t="s">
        <v>159</v>
      </c>
      <c r="F6" s="249" t="s">
        <v>160</v>
      </c>
      <c r="G6" s="249" t="s">
        <v>161</v>
      </c>
    </row>
    <row r="7" s="83" customFormat="1" ht="22.5" customHeight="1" spans="1:7">
      <c r="A7" s="211" t="s">
        <v>87</v>
      </c>
      <c r="B7" s="250" t="s">
        <v>88</v>
      </c>
      <c r="C7" s="251">
        <v>40939485.68</v>
      </c>
      <c r="D7" s="251">
        <v>40264503.28</v>
      </c>
      <c r="E7" s="251">
        <v>39125539.72</v>
      </c>
      <c r="F7" s="251">
        <v>1138963.56</v>
      </c>
      <c r="G7" s="251">
        <v>674982.4</v>
      </c>
    </row>
    <row r="8" s="83" customFormat="1" ht="22.5" customHeight="1" spans="1:7">
      <c r="A8" s="211" t="s">
        <v>89</v>
      </c>
      <c r="B8" s="252" t="s">
        <v>162</v>
      </c>
      <c r="C8" s="251">
        <v>40939065.68</v>
      </c>
      <c r="D8" s="251">
        <v>40264503.28</v>
      </c>
      <c r="E8" s="251">
        <v>39125539.72</v>
      </c>
      <c r="F8" s="251">
        <v>1138963.56</v>
      </c>
      <c r="G8" s="251">
        <v>674562.4</v>
      </c>
    </row>
    <row r="9" s="83" customFormat="1" ht="22.5" customHeight="1" spans="1:7">
      <c r="A9" s="211" t="s">
        <v>90</v>
      </c>
      <c r="B9" s="253" t="s">
        <v>163</v>
      </c>
      <c r="C9" s="251">
        <v>40939065.68</v>
      </c>
      <c r="D9" s="251">
        <v>40264503.28</v>
      </c>
      <c r="E9" s="251">
        <v>39125539.72</v>
      </c>
      <c r="F9" s="251">
        <v>1138963.56</v>
      </c>
      <c r="G9" s="251">
        <v>674562.4</v>
      </c>
    </row>
    <row r="10" s="83" customFormat="1" ht="22.5" customHeight="1" spans="1:7">
      <c r="A10" s="211" t="s">
        <v>91</v>
      </c>
      <c r="B10" s="252" t="s">
        <v>164</v>
      </c>
      <c r="C10" s="251">
        <v>420</v>
      </c>
      <c r="D10" s="251"/>
      <c r="E10" s="251"/>
      <c r="F10" s="251"/>
      <c r="G10" s="251">
        <v>420</v>
      </c>
    </row>
    <row r="11" s="83" customFormat="1" ht="22.5" customHeight="1" spans="1:7">
      <c r="A11" s="211" t="s">
        <v>92</v>
      </c>
      <c r="B11" s="253" t="s">
        <v>165</v>
      </c>
      <c r="C11" s="251">
        <v>420</v>
      </c>
      <c r="D11" s="251"/>
      <c r="E11" s="251"/>
      <c r="F11" s="251"/>
      <c r="G11" s="251">
        <v>420</v>
      </c>
    </row>
    <row r="12" s="83" customFormat="1" ht="22.5" customHeight="1" spans="1:7">
      <c r="A12" s="211" t="s">
        <v>93</v>
      </c>
      <c r="B12" s="250" t="s">
        <v>94</v>
      </c>
      <c r="C12" s="251">
        <v>5406934.46</v>
      </c>
      <c r="D12" s="251">
        <v>5406934.46</v>
      </c>
      <c r="E12" s="251">
        <v>5375734.46</v>
      </c>
      <c r="F12" s="251">
        <v>31200</v>
      </c>
      <c r="G12" s="251"/>
    </row>
    <row r="13" s="83" customFormat="1" ht="22.5" customHeight="1" spans="1:7">
      <c r="A13" s="211" t="s">
        <v>95</v>
      </c>
      <c r="B13" s="252" t="s">
        <v>166</v>
      </c>
      <c r="C13" s="251">
        <v>5345914.46</v>
      </c>
      <c r="D13" s="251">
        <v>5345914.46</v>
      </c>
      <c r="E13" s="251">
        <v>5314714.46</v>
      </c>
      <c r="F13" s="251">
        <v>31200</v>
      </c>
      <c r="G13" s="251"/>
    </row>
    <row r="14" s="83" customFormat="1" ht="22.5" customHeight="1" spans="1:7">
      <c r="A14" s="211" t="s">
        <v>96</v>
      </c>
      <c r="B14" s="253" t="s">
        <v>167</v>
      </c>
      <c r="C14" s="251">
        <v>5314714.46</v>
      </c>
      <c r="D14" s="251">
        <v>5314714.46</v>
      </c>
      <c r="E14" s="251">
        <v>5314714.46</v>
      </c>
      <c r="F14" s="251"/>
      <c r="G14" s="251"/>
    </row>
    <row r="15" s="83" customFormat="1" ht="22.5" customHeight="1" spans="1:7">
      <c r="A15" s="211" t="s">
        <v>98</v>
      </c>
      <c r="B15" s="253" t="s">
        <v>168</v>
      </c>
      <c r="C15" s="251">
        <v>31200</v>
      </c>
      <c r="D15" s="251">
        <v>31200</v>
      </c>
      <c r="E15" s="251"/>
      <c r="F15" s="251">
        <v>31200</v>
      </c>
      <c r="G15" s="251"/>
    </row>
    <row r="16" s="83" customFormat="1" ht="22.5" customHeight="1" spans="1:7">
      <c r="A16" s="211" t="s">
        <v>99</v>
      </c>
      <c r="B16" s="252" t="s">
        <v>169</v>
      </c>
      <c r="C16" s="251">
        <v>61020</v>
      </c>
      <c r="D16" s="251">
        <v>61020</v>
      </c>
      <c r="E16" s="251">
        <v>61020</v>
      </c>
      <c r="F16" s="251"/>
      <c r="G16" s="251"/>
    </row>
    <row r="17" s="83" customFormat="1" ht="22.5" customHeight="1" spans="1:7">
      <c r="A17" s="211" t="s">
        <v>100</v>
      </c>
      <c r="B17" s="253" t="s">
        <v>170</v>
      </c>
      <c r="C17" s="251">
        <v>61020</v>
      </c>
      <c r="D17" s="251">
        <v>61020</v>
      </c>
      <c r="E17" s="251">
        <v>61020</v>
      </c>
      <c r="F17" s="251"/>
      <c r="G17" s="251"/>
    </row>
    <row r="18" s="83" customFormat="1" ht="22.5" customHeight="1" spans="1:7">
      <c r="A18" s="211" t="s">
        <v>101</v>
      </c>
      <c r="B18" s="250" t="s">
        <v>102</v>
      </c>
      <c r="C18" s="251">
        <v>4263874.97</v>
      </c>
      <c r="D18" s="251">
        <v>4263874.97</v>
      </c>
      <c r="E18" s="251">
        <v>4263874.97</v>
      </c>
      <c r="F18" s="251"/>
      <c r="G18" s="251"/>
    </row>
    <row r="19" s="83" customFormat="1" ht="22.5" customHeight="1" spans="1:7">
      <c r="A19" s="211" t="s">
        <v>103</v>
      </c>
      <c r="B19" s="252" t="s">
        <v>171</v>
      </c>
      <c r="C19" s="251">
        <v>4263874.97</v>
      </c>
      <c r="D19" s="251">
        <v>4263874.97</v>
      </c>
      <c r="E19" s="251">
        <v>4263874.97</v>
      </c>
      <c r="F19" s="251"/>
      <c r="G19" s="251"/>
    </row>
    <row r="20" s="83" customFormat="1" ht="22.5" customHeight="1" spans="1:7">
      <c r="A20" s="211" t="s">
        <v>105</v>
      </c>
      <c r="B20" s="253" t="s">
        <v>172</v>
      </c>
      <c r="C20" s="251">
        <v>2427530.58</v>
      </c>
      <c r="D20" s="251">
        <v>2427530.58</v>
      </c>
      <c r="E20" s="251">
        <v>2427530.58</v>
      </c>
      <c r="F20" s="251"/>
      <c r="G20" s="251"/>
    </row>
    <row r="21" s="83" customFormat="1" ht="22.5" customHeight="1" spans="1:7">
      <c r="A21" s="211" t="s">
        <v>106</v>
      </c>
      <c r="B21" s="253" t="s">
        <v>173</v>
      </c>
      <c r="C21" s="251">
        <v>1721058.46</v>
      </c>
      <c r="D21" s="251">
        <v>1721058.46</v>
      </c>
      <c r="E21" s="251">
        <v>1721058.46</v>
      </c>
      <c r="F21" s="251"/>
      <c r="G21" s="251"/>
    </row>
    <row r="22" s="83" customFormat="1" ht="22.5" customHeight="1" spans="1:7">
      <c r="A22" s="211" t="s">
        <v>107</v>
      </c>
      <c r="B22" s="253" t="s">
        <v>174</v>
      </c>
      <c r="C22" s="251">
        <v>115285.93</v>
      </c>
      <c r="D22" s="251">
        <v>115285.93</v>
      </c>
      <c r="E22" s="251">
        <v>115285.93</v>
      </c>
      <c r="F22" s="251"/>
      <c r="G22" s="251"/>
    </row>
    <row r="23" s="83" customFormat="1" ht="22.5" customHeight="1" spans="1:7">
      <c r="A23" s="211" t="s">
        <v>108</v>
      </c>
      <c r="B23" s="250" t="s">
        <v>109</v>
      </c>
      <c r="C23" s="251">
        <v>4174807.37</v>
      </c>
      <c r="D23" s="251">
        <v>4174807.37</v>
      </c>
      <c r="E23" s="251">
        <v>4174807.37</v>
      </c>
      <c r="F23" s="251"/>
      <c r="G23" s="251"/>
    </row>
    <row r="24" s="83" customFormat="1" ht="22.5" customHeight="1" spans="1:7">
      <c r="A24" s="211" t="s">
        <v>110</v>
      </c>
      <c r="B24" s="252" t="s">
        <v>175</v>
      </c>
      <c r="C24" s="251">
        <v>4174807.37</v>
      </c>
      <c r="D24" s="251">
        <v>4174807.37</v>
      </c>
      <c r="E24" s="251">
        <v>4174807.37</v>
      </c>
      <c r="F24" s="251"/>
      <c r="G24" s="251"/>
    </row>
    <row r="25" s="83" customFormat="1" ht="22.5" customHeight="1" spans="1:7">
      <c r="A25" s="211" t="s">
        <v>111</v>
      </c>
      <c r="B25" s="253" t="s">
        <v>176</v>
      </c>
      <c r="C25" s="251">
        <v>4174807.37</v>
      </c>
      <c r="D25" s="251">
        <v>4174807.37</v>
      </c>
      <c r="E25" s="251">
        <v>4174807.37</v>
      </c>
      <c r="F25" s="251"/>
      <c r="G25" s="251"/>
    </row>
    <row r="26" s="83" customFormat="1" ht="22.5" customHeight="1" spans="1:7">
      <c r="A26" s="254" t="s">
        <v>112</v>
      </c>
      <c r="B26" s="255" t="s">
        <v>112</v>
      </c>
      <c r="C26" s="256">
        <v>54785102.48</v>
      </c>
      <c r="D26" s="251">
        <v>54110120.08</v>
      </c>
      <c r="E26" s="256">
        <v>52939956.52</v>
      </c>
      <c r="F26" s="256">
        <v>1170163.56</v>
      </c>
      <c r="G26" s="256">
        <v>674982.4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237"/>
      <c r="B1" s="237"/>
      <c r="C1" s="155"/>
      <c r="F1" s="154" t="s">
        <v>177</v>
      </c>
    </row>
    <row r="2" ht="25.5" customHeight="1" spans="1:6">
      <c r="A2" s="238" t="s">
        <v>178</v>
      </c>
      <c r="B2" s="238"/>
      <c r="C2" s="238"/>
      <c r="D2" s="238"/>
      <c r="E2" s="238"/>
      <c r="F2" s="238"/>
    </row>
    <row r="3" ht="15.75" customHeight="1" spans="1:6">
      <c r="A3" s="327" t="s">
        <v>2</v>
      </c>
      <c r="B3" s="237"/>
      <c r="C3" s="155"/>
      <c r="F3" s="154" t="s">
        <v>179</v>
      </c>
    </row>
    <row r="4" ht="19.5" customHeight="1" spans="1:6">
      <c r="A4" s="92" t="s">
        <v>180</v>
      </c>
      <c r="B4" s="98" t="s">
        <v>181</v>
      </c>
      <c r="C4" s="93" t="s">
        <v>182</v>
      </c>
      <c r="D4" s="94"/>
      <c r="E4" s="95"/>
      <c r="F4" s="98" t="s">
        <v>183</v>
      </c>
    </row>
    <row r="5" ht="19.5" customHeight="1" spans="1:6">
      <c r="A5" s="100"/>
      <c r="B5" s="101"/>
      <c r="C5" s="205" t="s">
        <v>60</v>
      </c>
      <c r="D5" s="205" t="s">
        <v>184</v>
      </c>
      <c r="E5" s="205" t="s">
        <v>185</v>
      </c>
      <c r="F5" s="101"/>
    </row>
    <row r="6" ht="18.75" customHeight="1" spans="1:6">
      <c r="A6" s="239">
        <v>1</v>
      </c>
      <c r="B6" s="239">
        <v>2</v>
      </c>
      <c r="C6" s="240">
        <v>3</v>
      </c>
      <c r="D6" s="239">
        <v>4</v>
      </c>
      <c r="E6" s="239">
        <v>5</v>
      </c>
      <c r="F6" s="239">
        <v>6</v>
      </c>
    </row>
    <row r="7" s="83" customFormat="1" ht="22.5" customHeight="1" spans="1:6">
      <c r="A7" s="241">
        <v>20000</v>
      </c>
      <c r="B7" s="241"/>
      <c r="C7" s="242">
        <v>20000</v>
      </c>
      <c r="D7" s="241"/>
      <c r="E7" s="241">
        <v>20000</v>
      </c>
      <c r="F7" s="241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3" workbookViewId="0">
      <selection activeCell="A3" sqref="A3:G3"/>
    </sheetView>
  </sheetViews>
  <sheetFormatPr defaultColWidth="8.75" defaultRowHeight="14.25" customHeight="1"/>
  <cols>
    <col min="1" max="1" width="22.375" customWidth="1"/>
    <col min="2" max="2" width="18.375" customWidth="1"/>
    <col min="3" max="3" width="20.25" customWidth="1"/>
    <col min="4" max="4" width="8.75" customWidth="1"/>
    <col min="5" max="5" width="24.5" customWidth="1"/>
    <col min="6" max="6" width="8.75" customWidth="1"/>
    <col min="7" max="7" width="23.375" customWidth="1"/>
    <col min="8" max="9" width="10.5" customWidth="1"/>
    <col min="10" max="11" width="8.75" customWidth="1"/>
    <col min="12" max="12" width="11.375" customWidth="1"/>
    <col min="13" max="16384" width="8.75" customWidth="1"/>
  </cols>
  <sheetData>
    <row r="1" ht="13.5" customHeight="1" spans="1:23">
      <c r="D1" s="84"/>
      <c r="E1" s="84"/>
      <c r="F1" s="84"/>
      <c r="G1" s="84"/>
      <c r="U1" s="215"/>
      <c r="W1" s="201" t="s">
        <v>186</v>
      </c>
    </row>
    <row r="2" ht="27.75" customHeight="1" spans="1:23">
      <c r="A2" s="111" t="s">
        <v>187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3.5" customHeight="1" spans="1:23">
      <c r="A3" s="327" t="s">
        <v>2</v>
      </c>
      <c r="B3" s="88"/>
      <c r="C3" s="88"/>
      <c r="D3" s="88"/>
      <c r="E3" s="88"/>
      <c r="F3" s="88"/>
      <c r="G3" s="88"/>
      <c r="H3" s="89"/>
      <c r="I3" s="89"/>
      <c r="J3" s="89"/>
      <c r="K3" s="89"/>
      <c r="L3" s="89"/>
      <c r="M3" s="89"/>
      <c r="N3" s="89"/>
      <c r="O3" s="89"/>
      <c r="P3" s="89"/>
      <c r="Q3" s="89"/>
      <c r="U3" s="215"/>
      <c r="W3" s="204" t="s">
        <v>179</v>
      </c>
    </row>
    <row r="4" ht="21.75" customHeight="1" spans="1:23">
      <c r="A4" s="91" t="s">
        <v>188</v>
      </c>
      <c r="B4" s="91" t="s">
        <v>189</v>
      </c>
      <c r="C4" s="91" t="s">
        <v>190</v>
      </c>
      <c r="D4" s="92" t="s">
        <v>191</v>
      </c>
      <c r="E4" s="92" t="s">
        <v>192</v>
      </c>
      <c r="F4" s="92" t="s">
        <v>193</v>
      </c>
      <c r="G4" s="92" t="s">
        <v>194</v>
      </c>
      <c r="H4" s="205" t="s">
        <v>195</v>
      </c>
      <c r="I4" s="205"/>
      <c r="J4" s="205"/>
      <c r="K4" s="205"/>
      <c r="L4" s="217"/>
      <c r="M4" s="217"/>
      <c r="N4" s="217"/>
      <c r="O4" s="217"/>
      <c r="P4" s="217"/>
      <c r="Q4" s="143"/>
      <c r="R4" s="205"/>
      <c r="S4" s="205"/>
      <c r="T4" s="205"/>
      <c r="U4" s="205"/>
      <c r="V4" s="205"/>
      <c r="W4" s="205"/>
    </row>
    <row r="5" ht="21.75" customHeight="1" spans="1:23">
      <c r="A5" s="96"/>
      <c r="B5" s="96"/>
      <c r="C5" s="96"/>
      <c r="D5" s="97"/>
      <c r="E5" s="97"/>
      <c r="F5" s="97"/>
      <c r="G5" s="97"/>
      <c r="H5" s="205" t="s">
        <v>58</v>
      </c>
      <c r="I5" s="143" t="s">
        <v>61</v>
      </c>
      <c r="J5" s="143"/>
      <c r="K5" s="143"/>
      <c r="L5" s="217"/>
      <c r="M5" s="217"/>
      <c r="N5" s="217" t="s">
        <v>196</v>
      </c>
      <c r="O5" s="217"/>
      <c r="P5" s="217"/>
      <c r="Q5" s="143" t="s">
        <v>64</v>
      </c>
      <c r="R5" s="205" t="s">
        <v>79</v>
      </c>
      <c r="S5" s="143"/>
      <c r="T5" s="143"/>
      <c r="U5" s="143"/>
      <c r="V5" s="143"/>
      <c r="W5" s="143"/>
    </row>
    <row r="6" ht="15" customHeight="1" spans="1:23">
      <c r="A6" s="99"/>
      <c r="B6" s="99"/>
      <c r="C6" s="99"/>
      <c r="D6" s="100"/>
      <c r="E6" s="100"/>
      <c r="F6" s="100"/>
      <c r="G6" s="100"/>
      <c r="H6" s="205"/>
      <c r="I6" s="143" t="s">
        <v>197</v>
      </c>
      <c r="J6" s="143" t="s">
        <v>198</v>
      </c>
      <c r="K6" s="143" t="s">
        <v>199</v>
      </c>
      <c r="L6" s="228" t="s">
        <v>200</v>
      </c>
      <c r="M6" s="228" t="s">
        <v>201</v>
      </c>
      <c r="N6" s="228" t="s">
        <v>61</v>
      </c>
      <c r="O6" s="228" t="s">
        <v>62</v>
      </c>
      <c r="P6" s="228" t="s">
        <v>63</v>
      </c>
      <c r="Q6" s="143"/>
      <c r="R6" s="143" t="s">
        <v>60</v>
      </c>
      <c r="S6" s="143" t="s">
        <v>71</v>
      </c>
      <c r="T6" s="143" t="s">
        <v>202</v>
      </c>
      <c r="U6" s="143" t="s">
        <v>67</v>
      </c>
      <c r="V6" s="143" t="s">
        <v>68</v>
      </c>
      <c r="W6" s="143" t="s">
        <v>69</v>
      </c>
    </row>
    <row r="7" ht="27.75" customHeight="1" spans="1:23">
      <c r="A7" s="99"/>
      <c r="B7" s="99"/>
      <c r="C7" s="99"/>
      <c r="D7" s="100"/>
      <c r="E7" s="100"/>
      <c r="F7" s="100"/>
      <c r="G7" s="100"/>
      <c r="H7" s="205"/>
      <c r="I7" s="143"/>
      <c r="J7" s="143"/>
      <c r="K7" s="143"/>
      <c r="L7" s="228"/>
      <c r="M7" s="228"/>
      <c r="N7" s="228"/>
      <c r="O7" s="228"/>
      <c r="P7" s="228"/>
      <c r="Q7" s="143"/>
      <c r="R7" s="143"/>
      <c r="S7" s="143"/>
      <c r="T7" s="143"/>
      <c r="U7" s="143"/>
      <c r="V7" s="143"/>
      <c r="W7" s="143"/>
    </row>
    <row r="8" s="227" customFormat="1" ht="15" customHeight="1" spans="1:23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29">
        <v>13</v>
      </c>
      <c r="N8" s="229">
        <v>14</v>
      </c>
      <c r="O8" s="229">
        <v>15</v>
      </c>
      <c r="P8" s="229">
        <v>16</v>
      </c>
      <c r="Q8" s="229">
        <v>17</v>
      </c>
      <c r="R8" s="229">
        <v>18</v>
      </c>
      <c r="S8" s="229">
        <v>19</v>
      </c>
      <c r="T8" s="229">
        <v>20</v>
      </c>
      <c r="U8" s="229">
        <v>21</v>
      </c>
      <c r="V8" s="229">
        <v>22</v>
      </c>
      <c r="W8" s="229">
        <v>23</v>
      </c>
    </row>
    <row r="9" s="83" customFormat="1" ht="22.5" customHeight="1" spans="1:23">
      <c r="A9" s="230" t="s">
        <v>73</v>
      </c>
      <c r="B9" s="230"/>
      <c r="C9" s="230"/>
      <c r="D9" s="230"/>
      <c r="E9" s="230"/>
      <c r="F9" s="230"/>
      <c r="G9" s="230"/>
      <c r="H9" s="231"/>
      <c r="I9" s="231"/>
      <c r="J9" s="231"/>
      <c r="K9" s="232"/>
      <c r="L9" s="231"/>
      <c r="M9" s="233"/>
      <c r="N9" s="233"/>
      <c r="O9" s="233"/>
      <c r="P9" s="233"/>
      <c r="Q9" s="221"/>
      <c r="R9" s="221"/>
      <c r="S9" s="221"/>
      <c r="T9" s="221"/>
      <c r="U9" s="221"/>
      <c r="V9" s="221"/>
      <c r="W9" s="221"/>
    </row>
    <row r="10" s="83" customFormat="1" ht="22.5" customHeight="1" spans="1:23">
      <c r="A10" s="230" t="s">
        <v>73</v>
      </c>
      <c r="B10" s="230" t="s">
        <v>203</v>
      </c>
      <c r="C10" s="230" t="s">
        <v>204</v>
      </c>
      <c r="D10" s="230" t="s">
        <v>90</v>
      </c>
      <c r="E10" s="230" t="s">
        <v>163</v>
      </c>
      <c r="F10" s="230" t="s">
        <v>205</v>
      </c>
      <c r="G10" s="230" t="s">
        <v>206</v>
      </c>
      <c r="H10" s="231">
        <v>10199844</v>
      </c>
      <c r="I10" s="231">
        <v>10199844</v>
      </c>
      <c r="J10" s="231"/>
      <c r="K10" s="232"/>
      <c r="L10" s="231">
        <v>10199844</v>
      </c>
      <c r="M10" s="233"/>
      <c r="N10" s="220"/>
      <c r="O10" s="220"/>
      <c r="P10" s="220"/>
      <c r="Q10" s="221"/>
      <c r="R10" s="221"/>
      <c r="S10" s="221"/>
      <c r="T10" s="221"/>
      <c r="U10" s="221"/>
      <c r="V10" s="221"/>
      <c r="W10" s="221"/>
    </row>
    <row r="11" s="83" customFormat="1" ht="22.5" customHeight="1" spans="1:23">
      <c r="A11" s="230" t="s">
        <v>73</v>
      </c>
      <c r="B11" s="230" t="s">
        <v>203</v>
      </c>
      <c r="C11" s="230" t="s">
        <v>204</v>
      </c>
      <c r="D11" s="230" t="s">
        <v>90</v>
      </c>
      <c r="E11" s="230" t="s">
        <v>163</v>
      </c>
      <c r="F11" s="230" t="s">
        <v>207</v>
      </c>
      <c r="G11" s="230" t="s">
        <v>208</v>
      </c>
      <c r="H11" s="231">
        <v>7273814.4</v>
      </c>
      <c r="I11" s="231">
        <v>7273814.4</v>
      </c>
      <c r="J11" s="107"/>
      <c r="K11" s="107"/>
      <c r="L11" s="231">
        <v>7273814.4</v>
      </c>
      <c r="M11" s="234"/>
      <c r="N11" s="220"/>
      <c r="O11" s="220"/>
      <c r="P11" s="220"/>
      <c r="Q11" s="221"/>
      <c r="R11" s="221"/>
      <c r="S11" s="221"/>
      <c r="T11" s="221"/>
      <c r="U11" s="221"/>
      <c r="V11" s="221"/>
      <c r="W11" s="221"/>
    </row>
    <row r="12" s="83" customFormat="1" ht="22.5" customHeight="1" spans="1:23">
      <c r="A12" s="230" t="s">
        <v>73</v>
      </c>
      <c r="B12" s="230" t="s">
        <v>203</v>
      </c>
      <c r="C12" s="230" t="s">
        <v>204</v>
      </c>
      <c r="D12" s="230" t="s">
        <v>90</v>
      </c>
      <c r="E12" s="230" t="s">
        <v>163</v>
      </c>
      <c r="F12" s="230" t="s">
        <v>207</v>
      </c>
      <c r="G12" s="230" t="s">
        <v>208</v>
      </c>
      <c r="H12" s="231">
        <v>1287000</v>
      </c>
      <c r="I12" s="231">
        <v>1287000</v>
      </c>
      <c r="J12" s="107"/>
      <c r="K12" s="107"/>
      <c r="L12" s="231">
        <v>1287000</v>
      </c>
      <c r="M12" s="234"/>
      <c r="N12" s="220"/>
      <c r="O12" s="220"/>
      <c r="P12" s="220"/>
      <c r="Q12" s="221"/>
      <c r="R12" s="221"/>
      <c r="S12" s="221"/>
      <c r="T12" s="221"/>
      <c r="U12" s="221"/>
      <c r="V12" s="221"/>
      <c r="W12" s="221"/>
    </row>
    <row r="13" s="83" customFormat="1" ht="22.5" customHeight="1" spans="1:23">
      <c r="A13" s="230" t="s">
        <v>73</v>
      </c>
      <c r="B13" s="230" t="s">
        <v>203</v>
      </c>
      <c r="C13" s="230" t="s">
        <v>204</v>
      </c>
      <c r="D13" s="230" t="s">
        <v>90</v>
      </c>
      <c r="E13" s="230" t="s">
        <v>163</v>
      </c>
      <c r="F13" s="230" t="s">
        <v>209</v>
      </c>
      <c r="G13" s="230" t="s">
        <v>210</v>
      </c>
      <c r="H13" s="231">
        <v>849987</v>
      </c>
      <c r="I13" s="231">
        <v>849987</v>
      </c>
      <c r="J13" s="107"/>
      <c r="K13" s="107"/>
      <c r="L13" s="231">
        <v>849987</v>
      </c>
      <c r="M13" s="234"/>
      <c r="N13" s="220"/>
      <c r="O13" s="220"/>
      <c r="P13" s="220"/>
      <c r="Q13" s="221"/>
      <c r="R13" s="221"/>
      <c r="S13" s="221"/>
      <c r="T13" s="221"/>
      <c r="U13" s="221"/>
      <c r="V13" s="221"/>
      <c r="W13" s="221"/>
    </row>
    <row r="14" s="83" customFormat="1" ht="22.5" customHeight="1" spans="1:23">
      <c r="A14" s="230" t="s">
        <v>73</v>
      </c>
      <c r="B14" s="230" t="s">
        <v>211</v>
      </c>
      <c r="C14" s="230" t="s">
        <v>212</v>
      </c>
      <c r="D14" s="230" t="s">
        <v>90</v>
      </c>
      <c r="E14" s="230" t="s">
        <v>163</v>
      </c>
      <c r="F14" s="230" t="s">
        <v>209</v>
      </c>
      <c r="G14" s="230" t="s">
        <v>210</v>
      </c>
      <c r="H14" s="231">
        <v>1887600</v>
      </c>
      <c r="I14" s="231">
        <v>1887600</v>
      </c>
      <c r="J14" s="107"/>
      <c r="K14" s="107"/>
      <c r="L14" s="231">
        <v>1887600</v>
      </c>
      <c r="M14" s="234"/>
      <c r="N14" s="220"/>
      <c r="O14" s="220"/>
      <c r="P14" s="220"/>
      <c r="Q14" s="221"/>
      <c r="R14" s="221"/>
      <c r="S14" s="221"/>
      <c r="T14" s="221"/>
      <c r="U14" s="221"/>
      <c r="V14" s="221"/>
      <c r="W14" s="221"/>
    </row>
    <row r="15" s="83" customFormat="1" ht="22.5" customHeight="1" spans="1:23">
      <c r="A15" s="230" t="s">
        <v>73</v>
      </c>
      <c r="B15" s="230" t="s">
        <v>213</v>
      </c>
      <c r="C15" s="230" t="s">
        <v>214</v>
      </c>
      <c r="D15" s="230" t="s">
        <v>90</v>
      </c>
      <c r="E15" s="230" t="s">
        <v>163</v>
      </c>
      <c r="F15" s="230" t="s">
        <v>209</v>
      </c>
      <c r="G15" s="230" t="s">
        <v>210</v>
      </c>
      <c r="H15" s="231">
        <v>5324160</v>
      </c>
      <c r="I15" s="231">
        <v>5324160</v>
      </c>
      <c r="J15" s="107"/>
      <c r="K15" s="107"/>
      <c r="L15" s="231">
        <v>5324160</v>
      </c>
      <c r="M15" s="234"/>
      <c r="N15" s="220"/>
      <c r="O15" s="220"/>
      <c r="P15" s="220"/>
      <c r="Q15" s="221"/>
      <c r="R15" s="221"/>
      <c r="S15" s="221"/>
      <c r="T15" s="221"/>
      <c r="U15" s="221"/>
      <c r="V15" s="221"/>
      <c r="W15" s="221"/>
    </row>
    <row r="16" s="83" customFormat="1" ht="22.5" customHeight="1" spans="1:23">
      <c r="A16" s="230" t="s">
        <v>73</v>
      </c>
      <c r="B16" s="230" t="s">
        <v>203</v>
      </c>
      <c r="C16" s="230" t="s">
        <v>204</v>
      </c>
      <c r="D16" s="230" t="s">
        <v>90</v>
      </c>
      <c r="E16" s="230" t="s">
        <v>163</v>
      </c>
      <c r="F16" s="230" t="s">
        <v>209</v>
      </c>
      <c r="G16" s="230" t="s">
        <v>210</v>
      </c>
      <c r="H16" s="231">
        <v>11693856</v>
      </c>
      <c r="I16" s="231">
        <v>11693856</v>
      </c>
      <c r="J16" s="107"/>
      <c r="K16" s="107"/>
      <c r="L16" s="231">
        <v>11693856</v>
      </c>
      <c r="M16" s="234"/>
      <c r="N16" s="220"/>
      <c r="O16" s="220"/>
      <c r="P16" s="220"/>
      <c r="Q16" s="221"/>
      <c r="R16" s="221"/>
      <c r="S16" s="221"/>
      <c r="T16" s="221"/>
      <c r="U16" s="221"/>
      <c r="V16" s="221"/>
      <c r="W16" s="221"/>
    </row>
    <row r="17" s="83" customFormat="1" ht="22.5" customHeight="1" spans="1:23">
      <c r="A17" s="230" t="s">
        <v>73</v>
      </c>
      <c r="B17" s="230" t="s">
        <v>215</v>
      </c>
      <c r="C17" s="230" t="s">
        <v>216</v>
      </c>
      <c r="D17" s="230" t="s">
        <v>96</v>
      </c>
      <c r="E17" s="230" t="s">
        <v>167</v>
      </c>
      <c r="F17" s="230" t="s">
        <v>217</v>
      </c>
      <c r="G17" s="230" t="s">
        <v>218</v>
      </c>
      <c r="H17" s="231">
        <v>5314714.46</v>
      </c>
      <c r="I17" s="231">
        <v>5314714.46</v>
      </c>
      <c r="J17" s="107"/>
      <c r="K17" s="107"/>
      <c r="L17" s="231">
        <v>5314714.46</v>
      </c>
      <c r="M17" s="234"/>
      <c r="N17" s="220"/>
      <c r="O17" s="220"/>
      <c r="P17" s="220"/>
      <c r="Q17" s="221"/>
      <c r="R17" s="221"/>
      <c r="S17" s="221"/>
      <c r="T17" s="221"/>
      <c r="U17" s="221"/>
      <c r="V17" s="221"/>
      <c r="W17" s="221"/>
    </row>
    <row r="18" s="83" customFormat="1" ht="22.5" customHeight="1" spans="1:23">
      <c r="A18" s="230" t="s">
        <v>73</v>
      </c>
      <c r="B18" s="230" t="s">
        <v>215</v>
      </c>
      <c r="C18" s="230" t="s">
        <v>216</v>
      </c>
      <c r="D18" s="230" t="s">
        <v>105</v>
      </c>
      <c r="E18" s="230" t="s">
        <v>172</v>
      </c>
      <c r="F18" s="230" t="s">
        <v>219</v>
      </c>
      <c r="G18" s="230" t="s">
        <v>220</v>
      </c>
      <c r="H18" s="231">
        <v>2427530.58</v>
      </c>
      <c r="I18" s="231">
        <v>2427530.58</v>
      </c>
      <c r="J18" s="107"/>
      <c r="K18" s="107"/>
      <c r="L18" s="231">
        <v>2427530.58</v>
      </c>
      <c r="M18" s="234"/>
      <c r="N18" s="220"/>
      <c r="O18" s="220"/>
      <c r="P18" s="220"/>
      <c r="Q18" s="221"/>
      <c r="R18" s="221"/>
      <c r="S18" s="221"/>
      <c r="T18" s="221"/>
      <c r="U18" s="221"/>
      <c r="V18" s="221"/>
      <c r="W18" s="221"/>
    </row>
    <row r="19" s="83" customFormat="1" ht="22.5" customHeight="1" spans="1:23">
      <c r="A19" s="230" t="s">
        <v>73</v>
      </c>
      <c r="B19" s="230" t="s">
        <v>215</v>
      </c>
      <c r="C19" s="230" t="s">
        <v>216</v>
      </c>
      <c r="D19" s="230" t="s">
        <v>106</v>
      </c>
      <c r="E19" s="230" t="s">
        <v>173</v>
      </c>
      <c r="F19" s="230" t="s">
        <v>221</v>
      </c>
      <c r="G19" s="230" t="s">
        <v>222</v>
      </c>
      <c r="H19" s="231">
        <v>1294682.98</v>
      </c>
      <c r="I19" s="231">
        <v>1294682.98</v>
      </c>
      <c r="J19" s="107"/>
      <c r="K19" s="107"/>
      <c r="L19" s="231">
        <v>1294682.98</v>
      </c>
      <c r="M19" s="234"/>
      <c r="N19" s="220"/>
      <c r="O19" s="220"/>
      <c r="P19" s="220"/>
      <c r="Q19" s="221"/>
      <c r="R19" s="221"/>
      <c r="S19" s="221"/>
      <c r="T19" s="221"/>
      <c r="U19" s="221"/>
      <c r="V19" s="221"/>
      <c r="W19" s="221"/>
    </row>
    <row r="20" s="83" customFormat="1" ht="22.5" customHeight="1" spans="1:23">
      <c r="A20" s="230" t="s">
        <v>73</v>
      </c>
      <c r="B20" s="230" t="s">
        <v>215</v>
      </c>
      <c r="C20" s="230" t="s">
        <v>216</v>
      </c>
      <c r="D20" s="230" t="s">
        <v>106</v>
      </c>
      <c r="E20" s="230" t="s">
        <v>173</v>
      </c>
      <c r="F20" s="230" t="s">
        <v>221</v>
      </c>
      <c r="G20" s="230" t="s">
        <v>222</v>
      </c>
      <c r="H20" s="231">
        <v>426375.48</v>
      </c>
      <c r="I20" s="231">
        <v>426375.48</v>
      </c>
      <c r="J20" s="107"/>
      <c r="K20" s="107"/>
      <c r="L20" s="231">
        <v>426375.48</v>
      </c>
      <c r="M20" s="234"/>
      <c r="N20" s="220"/>
      <c r="O20" s="220"/>
      <c r="P20" s="220"/>
      <c r="Q20" s="221"/>
      <c r="R20" s="221"/>
      <c r="S20" s="221"/>
      <c r="T20" s="221"/>
      <c r="U20" s="221"/>
      <c r="V20" s="221"/>
      <c r="W20" s="221"/>
    </row>
    <row r="21" s="83" customFormat="1" ht="22.5" customHeight="1" spans="1:23">
      <c r="A21" s="230" t="s">
        <v>73</v>
      </c>
      <c r="B21" s="230" t="s">
        <v>215</v>
      </c>
      <c r="C21" s="230" t="s">
        <v>216</v>
      </c>
      <c r="D21" s="230" t="s">
        <v>90</v>
      </c>
      <c r="E21" s="230" t="s">
        <v>163</v>
      </c>
      <c r="F21" s="230" t="s">
        <v>223</v>
      </c>
      <c r="G21" s="230" t="s">
        <v>224</v>
      </c>
      <c r="H21" s="231">
        <v>226569.52</v>
      </c>
      <c r="I21" s="231">
        <v>226569.52</v>
      </c>
      <c r="J21" s="107"/>
      <c r="K21" s="107"/>
      <c r="L21" s="231">
        <v>226569.52</v>
      </c>
      <c r="M21" s="234"/>
      <c r="N21" s="220"/>
      <c r="O21" s="220"/>
      <c r="P21" s="220"/>
      <c r="Q21" s="221"/>
      <c r="R21" s="221"/>
      <c r="S21" s="221"/>
      <c r="T21" s="221"/>
      <c r="U21" s="221"/>
      <c r="V21" s="221"/>
      <c r="W21" s="221"/>
    </row>
    <row r="22" s="83" customFormat="1" ht="22.5" customHeight="1" spans="1:23">
      <c r="A22" s="230" t="s">
        <v>73</v>
      </c>
      <c r="B22" s="230" t="s">
        <v>215</v>
      </c>
      <c r="C22" s="230" t="s">
        <v>216</v>
      </c>
      <c r="D22" s="230" t="s">
        <v>107</v>
      </c>
      <c r="E22" s="230" t="s">
        <v>174</v>
      </c>
      <c r="F22" s="230" t="s">
        <v>223</v>
      </c>
      <c r="G22" s="230" t="s">
        <v>224</v>
      </c>
      <c r="H22" s="231">
        <v>66433.93</v>
      </c>
      <c r="I22" s="231">
        <v>66433.93</v>
      </c>
      <c r="J22" s="107"/>
      <c r="K22" s="107"/>
      <c r="L22" s="231">
        <v>66433.93</v>
      </c>
      <c r="M22" s="234"/>
      <c r="N22" s="220"/>
      <c r="O22" s="220"/>
      <c r="P22" s="220"/>
      <c r="Q22" s="221"/>
      <c r="R22" s="221"/>
      <c r="S22" s="221"/>
      <c r="T22" s="221"/>
      <c r="U22" s="221"/>
      <c r="V22" s="221"/>
      <c r="W22" s="221"/>
    </row>
    <row r="23" s="83" customFormat="1" ht="22.5" customHeight="1" spans="1:23">
      <c r="A23" s="230" t="s">
        <v>73</v>
      </c>
      <c r="B23" s="230" t="s">
        <v>215</v>
      </c>
      <c r="C23" s="230" t="s">
        <v>216</v>
      </c>
      <c r="D23" s="230" t="s">
        <v>107</v>
      </c>
      <c r="E23" s="230" t="s">
        <v>174</v>
      </c>
      <c r="F23" s="230" t="s">
        <v>223</v>
      </c>
      <c r="G23" s="230" t="s">
        <v>224</v>
      </c>
      <c r="H23" s="231">
        <v>48852</v>
      </c>
      <c r="I23" s="231">
        <v>48852</v>
      </c>
      <c r="J23" s="107"/>
      <c r="K23" s="107"/>
      <c r="L23" s="231">
        <v>48852</v>
      </c>
      <c r="M23" s="234"/>
      <c r="N23" s="220"/>
      <c r="O23" s="220"/>
      <c r="P23" s="220"/>
      <c r="Q23" s="221"/>
      <c r="R23" s="221"/>
      <c r="S23" s="221"/>
      <c r="T23" s="221"/>
      <c r="U23" s="221"/>
      <c r="V23" s="221"/>
      <c r="W23" s="221"/>
    </row>
    <row r="24" s="83" customFormat="1" ht="22.5" customHeight="1" spans="1:23">
      <c r="A24" s="230" t="s">
        <v>73</v>
      </c>
      <c r="B24" s="230" t="s">
        <v>225</v>
      </c>
      <c r="C24" s="230" t="s">
        <v>176</v>
      </c>
      <c r="D24" s="230" t="s">
        <v>111</v>
      </c>
      <c r="E24" s="230" t="s">
        <v>176</v>
      </c>
      <c r="F24" s="230" t="s">
        <v>226</v>
      </c>
      <c r="G24" s="230" t="s">
        <v>176</v>
      </c>
      <c r="H24" s="231">
        <v>4174807.37</v>
      </c>
      <c r="I24" s="231">
        <v>4174807.37</v>
      </c>
      <c r="J24" s="107"/>
      <c r="K24" s="107"/>
      <c r="L24" s="231">
        <v>4174807.37</v>
      </c>
      <c r="M24" s="234"/>
      <c r="N24" s="220"/>
      <c r="O24" s="220"/>
      <c r="P24" s="220"/>
      <c r="Q24" s="221"/>
      <c r="R24" s="221"/>
      <c r="S24" s="221"/>
      <c r="T24" s="221"/>
      <c r="U24" s="221"/>
      <c r="V24" s="221"/>
      <c r="W24" s="221"/>
    </row>
    <row r="25" s="83" customFormat="1" ht="22.5" customHeight="1" spans="1:23">
      <c r="A25" s="230" t="s">
        <v>73</v>
      </c>
      <c r="B25" s="230" t="s">
        <v>227</v>
      </c>
      <c r="C25" s="230" t="s">
        <v>228</v>
      </c>
      <c r="D25" s="230" t="s">
        <v>90</v>
      </c>
      <c r="E25" s="230" t="s">
        <v>163</v>
      </c>
      <c r="F25" s="230" t="s">
        <v>229</v>
      </c>
      <c r="G25" s="230" t="s">
        <v>230</v>
      </c>
      <c r="H25" s="231">
        <v>70000</v>
      </c>
      <c r="I25" s="231">
        <v>70000</v>
      </c>
      <c r="J25" s="107"/>
      <c r="K25" s="107"/>
      <c r="L25" s="231">
        <v>70000</v>
      </c>
      <c r="M25" s="234"/>
      <c r="N25" s="220"/>
      <c r="O25" s="220"/>
      <c r="P25" s="220"/>
      <c r="Q25" s="221"/>
      <c r="R25" s="221"/>
      <c r="S25" s="221"/>
      <c r="T25" s="221"/>
      <c r="U25" s="221"/>
      <c r="V25" s="221"/>
      <c r="W25" s="221"/>
    </row>
    <row r="26" s="83" customFormat="1" ht="22.5" customHeight="1" spans="1:23">
      <c r="A26" s="230" t="s">
        <v>73</v>
      </c>
      <c r="B26" s="230" t="s">
        <v>227</v>
      </c>
      <c r="C26" s="230" t="s">
        <v>228</v>
      </c>
      <c r="D26" s="230" t="s">
        <v>90</v>
      </c>
      <c r="E26" s="230" t="s">
        <v>163</v>
      </c>
      <c r="F26" s="230" t="s">
        <v>231</v>
      </c>
      <c r="G26" s="230" t="s">
        <v>232</v>
      </c>
      <c r="H26" s="231">
        <v>257925</v>
      </c>
      <c r="I26" s="231">
        <v>257925</v>
      </c>
      <c r="J26" s="107"/>
      <c r="K26" s="107"/>
      <c r="L26" s="231">
        <v>257925</v>
      </c>
      <c r="M26" s="234"/>
      <c r="N26" s="220"/>
      <c r="O26" s="220"/>
      <c r="P26" s="220"/>
      <c r="Q26" s="221"/>
      <c r="R26" s="221"/>
      <c r="S26" s="221"/>
      <c r="T26" s="221"/>
      <c r="U26" s="221"/>
      <c r="V26" s="221"/>
      <c r="W26" s="221"/>
    </row>
    <row r="27" s="83" customFormat="1" ht="22.5" customHeight="1" spans="1:23">
      <c r="A27" s="230" t="s">
        <v>73</v>
      </c>
      <c r="B27" s="230" t="s">
        <v>227</v>
      </c>
      <c r="C27" s="230" t="s">
        <v>228</v>
      </c>
      <c r="D27" s="230" t="s">
        <v>90</v>
      </c>
      <c r="E27" s="230" t="s">
        <v>163</v>
      </c>
      <c r="F27" s="230" t="s">
        <v>233</v>
      </c>
      <c r="G27" s="230" t="s">
        <v>234</v>
      </c>
      <c r="H27" s="231">
        <v>11700</v>
      </c>
      <c r="I27" s="231">
        <v>11700</v>
      </c>
      <c r="J27" s="107"/>
      <c r="K27" s="107"/>
      <c r="L27" s="231">
        <v>11700</v>
      </c>
      <c r="M27" s="234"/>
      <c r="N27" s="220"/>
      <c r="O27" s="220"/>
      <c r="P27" s="220"/>
      <c r="Q27" s="221"/>
      <c r="R27" s="221"/>
      <c r="S27" s="221"/>
      <c r="T27" s="221"/>
      <c r="U27" s="221"/>
      <c r="V27" s="221"/>
      <c r="W27" s="221"/>
    </row>
    <row r="28" s="83" customFormat="1" ht="22.5" customHeight="1" spans="1:23">
      <c r="A28" s="230" t="s">
        <v>73</v>
      </c>
      <c r="B28" s="230" t="s">
        <v>227</v>
      </c>
      <c r="C28" s="230" t="s">
        <v>228</v>
      </c>
      <c r="D28" s="230" t="s">
        <v>90</v>
      </c>
      <c r="E28" s="230" t="s">
        <v>163</v>
      </c>
      <c r="F28" s="230" t="s">
        <v>231</v>
      </c>
      <c r="G28" s="230" t="s">
        <v>232</v>
      </c>
      <c r="H28" s="231">
        <v>21450</v>
      </c>
      <c r="I28" s="231">
        <v>21450</v>
      </c>
      <c r="J28" s="107"/>
      <c r="K28" s="107"/>
      <c r="L28" s="231">
        <v>21450</v>
      </c>
      <c r="M28" s="234"/>
      <c r="N28" s="220"/>
      <c r="O28" s="220"/>
      <c r="P28" s="220"/>
      <c r="Q28" s="221"/>
      <c r="R28" s="221"/>
      <c r="S28" s="221"/>
      <c r="T28" s="221"/>
      <c r="U28" s="221"/>
      <c r="V28" s="221"/>
      <c r="W28" s="221"/>
    </row>
    <row r="29" s="83" customFormat="1" ht="22.5" customHeight="1" spans="1:23">
      <c r="A29" s="230" t="s">
        <v>73</v>
      </c>
      <c r="B29" s="230" t="s">
        <v>235</v>
      </c>
      <c r="C29" s="230" t="s">
        <v>236</v>
      </c>
      <c r="D29" s="230" t="s">
        <v>90</v>
      </c>
      <c r="E29" s="230" t="s">
        <v>163</v>
      </c>
      <c r="F29" s="230" t="s">
        <v>237</v>
      </c>
      <c r="G29" s="230" t="s">
        <v>236</v>
      </c>
      <c r="H29" s="231">
        <v>492388.56</v>
      </c>
      <c r="I29" s="231">
        <v>492388.56</v>
      </c>
      <c r="J29" s="107"/>
      <c r="K29" s="107"/>
      <c r="L29" s="231">
        <v>492388.56</v>
      </c>
      <c r="M29" s="234"/>
      <c r="N29" s="220"/>
      <c r="O29" s="220"/>
      <c r="P29" s="220"/>
      <c r="Q29" s="221"/>
      <c r="R29" s="221"/>
      <c r="S29" s="221"/>
      <c r="T29" s="221"/>
      <c r="U29" s="221"/>
      <c r="V29" s="221"/>
      <c r="W29" s="221"/>
    </row>
    <row r="30" s="83" customFormat="1" ht="22.5" customHeight="1" spans="1:23">
      <c r="A30" s="230" t="s">
        <v>73</v>
      </c>
      <c r="B30" s="230" t="s">
        <v>238</v>
      </c>
      <c r="C30" s="230" t="s">
        <v>239</v>
      </c>
      <c r="D30" s="230" t="s">
        <v>90</v>
      </c>
      <c r="E30" s="230" t="s">
        <v>163</v>
      </c>
      <c r="F30" s="230" t="s">
        <v>240</v>
      </c>
      <c r="G30" s="230" t="s">
        <v>239</v>
      </c>
      <c r="H30" s="231">
        <v>20000</v>
      </c>
      <c r="I30" s="231">
        <v>20000</v>
      </c>
      <c r="J30" s="107"/>
      <c r="K30" s="107"/>
      <c r="L30" s="231">
        <v>20000</v>
      </c>
      <c r="M30" s="234"/>
      <c r="N30" s="220"/>
      <c r="O30" s="220"/>
      <c r="P30" s="220"/>
      <c r="Q30" s="221"/>
      <c r="R30" s="221"/>
      <c r="S30" s="221"/>
      <c r="T30" s="221"/>
      <c r="U30" s="221"/>
      <c r="V30" s="221"/>
      <c r="W30" s="221"/>
    </row>
    <row r="31" s="83" customFormat="1" ht="22.5" customHeight="1" spans="1:23">
      <c r="A31" s="230" t="s">
        <v>73</v>
      </c>
      <c r="B31" s="230" t="s">
        <v>227</v>
      </c>
      <c r="C31" s="230" t="s">
        <v>228</v>
      </c>
      <c r="D31" s="230" t="s">
        <v>98</v>
      </c>
      <c r="E31" s="230" t="s">
        <v>168</v>
      </c>
      <c r="F31" s="230" t="s">
        <v>233</v>
      </c>
      <c r="G31" s="230" t="s">
        <v>234</v>
      </c>
      <c r="H31" s="231">
        <v>31200</v>
      </c>
      <c r="I31" s="231">
        <v>31200</v>
      </c>
      <c r="J31" s="107"/>
      <c r="K31" s="107"/>
      <c r="L31" s="231">
        <v>31200</v>
      </c>
      <c r="M31" s="234"/>
      <c r="N31" s="220"/>
      <c r="O31" s="220"/>
      <c r="P31" s="220"/>
      <c r="Q31" s="221"/>
      <c r="R31" s="221"/>
      <c r="S31" s="221"/>
      <c r="T31" s="221"/>
      <c r="U31" s="221"/>
      <c r="V31" s="221"/>
      <c r="W31" s="221"/>
    </row>
    <row r="32" s="83" customFormat="1" ht="22.5" customHeight="1" spans="1:23">
      <c r="A32" s="230" t="s">
        <v>73</v>
      </c>
      <c r="B32" s="230" t="s">
        <v>241</v>
      </c>
      <c r="C32" s="230" t="s">
        <v>242</v>
      </c>
      <c r="D32" s="230" t="s">
        <v>90</v>
      </c>
      <c r="E32" s="230" t="s">
        <v>163</v>
      </c>
      <c r="F32" s="230" t="s">
        <v>233</v>
      </c>
      <c r="G32" s="230" t="s">
        <v>234</v>
      </c>
      <c r="H32" s="231">
        <v>265500</v>
      </c>
      <c r="I32" s="231">
        <v>265500</v>
      </c>
      <c r="J32" s="107"/>
      <c r="K32" s="107"/>
      <c r="L32" s="231">
        <v>265500</v>
      </c>
      <c r="M32" s="234"/>
      <c r="N32" s="220"/>
      <c r="O32" s="220"/>
      <c r="P32" s="220"/>
      <c r="Q32" s="221"/>
      <c r="R32" s="221"/>
      <c r="S32" s="221"/>
      <c r="T32" s="221"/>
      <c r="U32" s="221"/>
      <c r="V32" s="221"/>
      <c r="W32" s="221"/>
    </row>
    <row r="33" s="83" customFormat="1" ht="22.5" customHeight="1" spans="1:23">
      <c r="A33" s="230" t="s">
        <v>73</v>
      </c>
      <c r="B33" s="230" t="s">
        <v>243</v>
      </c>
      <c r="C33" s="230" t="s">
        <v>244</v>
      </c>
      <c r="D33" s="230" t="s">
        <v>100</v>
      </c>
      <c r="E33" s="230" t="s">
        <v>170</v>
      </c>
      <c r="F33" s="230" t="s">
        <v>245</v>
      </c>
      <c r="G33" s="230" t="s">
        <v>246</v>
      </c>
      <c r="H33" s="231">
        <v>61020</v>
      </c>
      <c r="I33" s="231">
        <v>61020</v>
      </c>
      <c r="J33" s="107"/>
      <c r="K33" s="107"/>
      <c r="L33" s="231">
        <v>61020</v>
      </c>
      <c r="M33" s="234"/>
      <c r="N33" s="220"/>
      <c r="O33" s="220"/>
      <c r="P33" s="220"/>
      <c r="Q33" s="221"/>
      <c r="R33" s="221"/>
      <c r="S33" s="221"/>
      <c r="T33" s="221"/>
      <c r="U33" s="221"/>
      <c r="V33" s="221"/>
      <c r="W33" s="221"/>
    </row>
    <row r="34" s="83" customFormat="1" ht="22.5" customHeight="1" spans="1:23">
      <c r="A34" s="230" t="s">
        <v>73</v>
      </c>
      <c r="B34" s="230" t="s">
        <v>247</v>
      </c>
      <c r="C34" s="230" t="s">
        <v>248</v>
      </c>
      <c r="D34" s="230" t="s">
        <v>90</v>
      </c>
      <c r="E34" s="230" t="s">
        <v>163</v>
      </c>
      <c r="F34" s="230" t="s">
        <v>249</v>
      </c>
      <c r="G34" s="230" t="s">
        <v>250</v>
      </c>
      <c r="H34" s="231">
        <v>382708.8</v>
      </c>
      <c r="I34" s="231">
        <v>382708.8</v>
      </c>
      <c r="J34" s="107"/>
      <c r="K34" s="107"/>
      <c r="L34" s="231">
        <v>382708.8</v>
      </c>
      <c r="M34" s="234"/>
      <c r="N34" s="220"/>
      <c r="O34" s="220"/>
      <c r="P34" s="220"/>
      <c r="Q34" s="221"/>
      <c r="R34" s="221"/>
      <c r="S34" s="221"/>
      <c r="T34" s="221"/>
      <c r="U34" s="221"/>
      <c r="V34" s="221"/>
      <c r="W34" s="221"/>
    </row>
    <row r="35" s="83" customFormat="1" ht="22.5" customHeight="1" spans="1:23">
      <c r="A35" s="222" t="s">
        <v>112</v>
      </c>
      <c r="B35" s="235"/>
      <c r="C35" s="235"/>
      <c r="D35" s="235"/>
      <c r="E35" s="235"/>
      <c r="F35" s="235"/>
      <c r="G35" s="236"/>
      <c r="H35" s="231">
        <v>54110120.08</v>
      </c>
      <c r="I35" s="231">
        <v>54110120.08</v>
      </c>
      <c r="J35" s="231"/>
      <c r="K35" s="232"/>
      <c r="L35" s="231">
        <v>54110120.08</v>
      </c>
      <c r="M35" s="233"/>
      <c r="N35" s="220"/>
      <c r="O35" s="220"/>
      <c r="P35" s="220"/>
      <c r="Q35" s="221"/>
      <c r="R35" s="221"/>
      <c r="S35" s="221"/>
      <c r="T35" s="221"/>
      <c r="U35" s="221"/>
      <c r="V35" s="221"/>
      <c r="W35" s="221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A3" sqref="A3:I3"/>
    </sheetView>
  </sheetViews>
  <sheetFormatPr defaultColWidth="8.88333333333333" defaultRowHeight="14.25" customHeight="1"/>
  <cols>
    <col min="1" max="1" width="11.75" customWidth="1"/>
    <col min="2" max="2" width="18" customWidth="1"/>
    <col min="3" max="3" width="25.625" customWidth="1"/>
    <col min="4" max="4" width="20.125" customWidth="1"/>
    <col min="5" max="5" width="8.88333333333333" customWidth="1"/>
    <col min="6" max="6" width="10.875" customWidth="1"/>
    <col min="7" max="16384" width="8.88333333333333" customWidth="1"/>
  </cols>
  <sheetData>
    <row r="1" ht="13.5" customHeight="1" spans="1:23">
      <c r="E1" s="84"/>
      <c r="F1" s="84"/>
      <c r="G1" s="84"/>
      <c r="H1" s="84"/>
      <c r="U1" s="215"/>
      <c r="W1" s="201" t="s">
        <v>251</v>
      </c>
    </row>
    <row r="2" ht="27.75" customHeight="1" spans="1:23">
      <c r="A2" s="111" t="s">
        <v>252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3.5" customHeight="1" spans="1:23">
      <c r="A3" s="327" t="s">
        <v>2</v>
      </c>
      <c r="B3" s="328" t="s">
        <v>253</v>
      </c>
      <c r="C3" s="216"/>
      <c r="D3" s="216"/>
      <c r="E3" s="216"/>
      <c r="F3" s="216"/>
      <c r="G3" s="216"/>
      <c r="H3" s="216"/>
      <c r="I3" s="216"/>
      <c r="J3" s="89"/>
      <c r="K3" s="89"/>
      <c r="L3" s="89"/>
      <c r="M3" s="89"/>
      <c r="N3" s="89"/>
      <c r="O3" s="89"/>
      <c r="P3" s="89"/>
      <c r="Q3" s="89"/>
      <c r="U3" s="215"/>
      <c r="W3" s="204" t="s">
        <v>179</v>
      </c>
    </row>
    <row r="4" ht="21.75" customHeight="1" spans="1:23">
      <c r="A4" s="91" t="s">
        <v>254</v>
      </c>
      <c r="B4" s="91" t="s">
        <v>189</v>
      </c>
      <c r="C4" s="91" t="s">
        <v>190</v>
      </c>
      <c r="D4" s="91" t="s">
        <v>255</v>
      </c>
      <c r="E4" s="92" t="s">
        <v>191</v>
      </c>
      <c r="F4" s="92" t="s">
        <v>192</v>
      </c>
      <c r="G4" s="92" t="s">
        <v>193</v>
      </c>
      <c r="H4" s="92" t="s">
        <v>194</v>
      </c>
      <c r="I4" s="205" t="s">
        <v>58</v>
      </c>
      <c r="J4" s="205" t="s">
        <v>256</v>
      </c>
      <c r="K4" s="205"/>
      <c r="L4" s="205"/>
      <c r="M4" s="205"/>
      <c r="N4" s="217" t="s">
        <v>196</v>
      </c>
      <c r="O4" s="217"/>
      <c r="P4" s="217"/>
      <c r="Q4" s="92" t="s">
        <v>64</v>
      </c>
      <c r="R4" s="93" t="s">
        <v>79</v>
      </c>
      <c r="S4" s="94"/>
      <c r="T4" s="94"/>
      <c r="U4" s="94"/>
      <c r="V4" s="94"/>
      <c r="W4" s="95"/>
    </row>
    <row r="5" ht="21.75" customHeight="1" spans="1:23">
      <c r="A5" s="96"/>
      <c r="B5" s="96"/>
      <c r="C5" s="96"/>
      <c r="D5" s="96"/>
      <c r="E5" s="97"/>
      <c r="F5" s="97"/>
      <c r="G5" s="97"/>
      <c r="H5" s="97"/>
      <c r="I5" s="205"/>
      <c r="J5" s="143" t="s">
        <v>61</v>
      </c>
      <c r="K5" s="143"/>
      <c r="L5" s="143" t="s">
        <v>62</v>
      </c>
      <c r="M5" s="143" t="s">
        <v>63</v>
      </c>
      <c r="N5" s="218" t="s">
        <v>61</v>
      </c>
      <c r="O5" s="218" t="s">
        <v>62</v>
      </c>
      <c r="P5" s="218" t="s">
        <v>63</v>
      </c>
      <c r="Q5" s="97"/>
      <c r="R5" s="92" t="s">
        <v>60</v>
      </c>
      <c r="S5" s="92" t="s">
        <v>71</v>
      </c>
      <c r="T5" s="92" t="s">
        <v>202</v>
      </c>
      <c r="U5" s="92" t="s">
        <v>67</v>
      </c>
      <c r="V5" s="92" t="s">
        <v>68</v>
      </c>
      <c r="W5" s="92" t="s">
        <v>69</v>
      </c>
    </row>
    <row r="6" ht="40.5" customHeight="1" spans="1:23">
      <c r="A6" s="99"/>
      <c r="B6" s="99"/>
      <c r="C6" s="99"/>
      <c r="D6" s="99"/>
      <c r="E6" s="100"/>
      <c r="F6" s="100"/>
      <c r="G6" s="100"/>
      <c r="H6" s="100"/>
      <c r="I6" s="205"/>
      <c r="J6" s="143" t="s">
        <v>60</v>
      </c>
      <c r="K6" s="143" t="s">
        <v>257</v>
      </c>
      <c r="L6" s="143"/>
      <c r="M6" s="143"/>
      <c r="N6" s="100"/>
      <c r="O6" s="100"/>
      <c r="P6" s="100"/>
      <c r="Q6" s="100"/>
      <c r="R6" s="100"/>
      <c r="S6" s="100"/>
      <c r="T6" s="100"/>
      <c r="U6" s="101"/>
      <c r="V6" s="100"/>
      <c r="W6" s="100"/>
    </row>
    <row r="7" ht="15" customHeight="1" spans="1:23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</row>
    <row r="8" s="83" customFormat="1" ht="22.5" customHeight="1" spans="1:23">
      <c r="A8" s="103" t="s">
        <v>258</v>
      </c>
      <c r="B8" s="103"/>
      <c r="C8" s="103"/>
      <c r="D8" s="219"/>
      <c r="E8" s="219"/>
      <c r="F8" s="219"/>
      <c r="G8" s="219"/>
      <c r="H8" s="219"/>
      <c r="I8" s="106">
        <v>4000</v>
      </c>
      <c r="J8" s="106">
        <v>4000</v>
      </c>
      <c r="K8" s="106">
        <v>4000</v>
      </c>
      <c r="L8" s="106"/>
      <c r="M8" s="106"/>
      <c r="N8" s="220"/>
      <c r="O8" s="220"/>
      <c r="P8" s="220"/>
      <c r="Q8" s="106"/>
      <c r="R8" s="106"/>
      <c r="S8" s="106"/>
      <c r="T8" s="106"/>
      <c r="U8" s="221"/>
      <c r="V8" s="106"/>
      <c r="W8" s="106"/>
    </row>
    <row r="9" s="83" customFormat="1" ht="22.5" customHeight="1" spans="1:23">
      <c r="A9" s="103" t="s">
        <v>259</v>
      </c>
      <c r="B9" s="103" t="s">
        <v>260</v>
      </c>
      <c r="C9" s="103" t="s">
        <v>258</v>
      </c>
      <c r="D9" s="103" t="s">
        <v>73</v>
      </c>
      <c r="E9" s="103" t="s">
        <v>90</v>
      </c>
      <c r="F9" s="103" t="s">
        <v>163</v>
      </c>
      <c r="G9" s="103" t="s">
        <v>231</v>
      </c>
      <c r="H9" s="103" t="s">
        <v>232</v>
      </c>
      <c r="I9" s="105">
        <v>4000</v>
      </c>
      <c r="J9" s="105">
        <v>4000</v>
      </c>
      <c r="K9" s="105">
        <v>4000</v>
      </c>
      <c r="L9" s="106"/>
      <c r="M9" s="106"/>
      <c r="N9" s="220"/>
      <c r="O9" s="220"/>
      <c r="P9" s="220"/>
      <c r="Q9" s="106"/>
      <c r="R9" s="106"/>
      <c r="S9" s="106"/>
      <c r="T9" s="106"/>
      <c r="U9" s="221"/>
      <c r="V9" s="106"/>
      <c r="W9" s="106"/>
    </row>
    <row r="10" s="83" customFormat="1" ht="22.5" customHeight="1" spans="1:23">
      <c r="A10" s="103" t="s">
        <v>261</v>
      </c>
      <c r="B10" s="107"/>
      <c r="C10" s="107"/>
      <c r="D10" s="107"/>
      <c r="E10" s="107"/>
      <c r="F10" s="107"/>
      <c r="G10" s="107"/>
      <c r="H10" s="107"/>
      <c r="I10" s="105">
        <v>36230.4</v>
      </c>
      <c r="J10" s="105">
        <v>36230.4</v>
      </c>
      <c r="K10" s="105">
        <v>36230.4</v>
      </c>
      <c r="L10" s="106"/>
      <c r="M10" s="106"/>
      <c r="N10" s="220"/>
      <c r="O10" s="220"/>
      <c r="P10" s="220"/>
      <c r="Q10" s="106"/>
      <c r="R10" s="106"/>
      <c r="S10" s="106"/>
      <c r="T10" s="106"/>
      <c r="U10" s="221"/>
      <c r="V10" s="106"/>
      <c r="W10" s="106"/>
    </row>
    <row r="11" s="83" customFormat="1" ht="22.5" customHeight="1" spans="1:23">
      <c r="A11" s="103" t="s">
        <v>262</v>
      </c>
      <c r="B11" s="103" t="s">
        <v>263</v>
      </c>
      <c r="C11" s="103" t="s">
        <v>261</v>
      </c>
      <c r="D11" s="103" t="s">
        <v>73</v>
      </c>
      <c r="E11" s="103" t="s">
        <v>90</v>
      </c>
      <c r="F11" s="103" t="s">
        <v>163</v>
      </c>
      <c r="G11" s="103" t="s">
        <v>231</v>
      </c>
      <c r="H11" s="103" t="s">
        <v>232</v>
      </c>
      <c r="I11" s="105">
        <v>36230.4</v>
      </c>
      <c r="J11" s="105">
        <v>36230.4</v>
      </c>
      <c r="K11" s="105">
        <v>36230.4</v>
      </c>
      <c r="L11" s="106"/>
      <c r="M11" s="106"/>
      <c r="N11" s="220"/>
      <c r="O11" s="220"/>
      <c r="P11" s="220"/>
      <c r="Q11" s="106"/>
      <c r="R11" s="106"/>
      <c r="S11" s="106"/>
      <c r="T11" s="106"/>
      <c r="U11" s="221"/>
      <c r="V11" s="106"/>
      <c r="W11" s="106"/>
    </row>
    <row r="12" s="83" customFormat="1" ht="22.5" customHeight="1" spans="1:23">
      <c r="A12" s="103" t="s">
        <v>264</v>
      </c>
      <c r="B12" s="107"/>
      <c r="C12" s="107"/>
      <c r="D12" s="107"/>
      <c r="E12" s="107"/>
      <c r="F12" s="107"/>
      <c r="G12" s="107"/>
      <c r="H12" s="107"/>
      <c r="I12" s="105">
        <v>420</v>
      </c>
      <c r="J12" s="105">
        <v>420</v>
      </c>
      <c r="K12" s="105">
        <v>420</v>
      </c>
      <c r="L12" s="106"/>
      <c r="M12" s="106"/>
      <c r="N12" s="220"/>
      <c r="O12" s="220"/>
      <c r="P12" s="220"/>
      <c r="Q12" s="106"/>
      <c r="R12" s="106"/>
      <c r="S12" s="106"/>
      <c r="T12" s="106"/>
      <c r="U12" s="221"/>
      <c r="V12" s="106"/>
      <c r="W12" s="106"/>
    </row>
    <row r="13" s="83" customFormat="1" ht="22.5" customHeight="1" spans="1:23">
      <c r="A13" s="103" t="s">
        <v>262</v>
      </c>
      <c r="B13" s="103" t="s">
        <v>265</v>
      </c>
      <c r="C13" s="103" t="s">
        <v>264</v>
      </c>
      <c r="D13" s="103" t="s">
        <v>73</v>
      </c>
      <c r="E13" s="103" t="s">
        <v>92</v>
      </c>
      <c r="F13" s="103" t="s">
        <v>165</v>
      </c>
      <c r="G13" s="103" t="s">
        <v>231</v>
      </c>
      <c r="H13" s="103" t="s">
        <v>232</v>
      </c>
      <c r="I13" s="105">
        <v>420</v>
      </c>
      <c r="J13" s="105">
        <v>420</v>
      </c>
      <c r="K13" s="105">
        <v>420</v>
      </c>
      <c r="L13" s="106"/>
      <c r="M13" s="106"/>
      <c r="N13" s="220"/>
      <c r="O13" s="220"/>
      <c r="P13" s="220"/>
      <c r="Q13" s="106"/>
      <c r="R13" s="106"/>
      <c r="S13" s="106"/>
      <c r="T13" s="106"/>
      <c r="U13" s="221"/>
      <c r="V13" s="106"/>
      <c r="W13" s="106"/>
    </row>
    <row r="14" s="83" customFormat="1" ht="22.5" customHeight="1" spans="1:23">
      <c r="A14" s="103" t="s">
        <v>266</v>
      </c>
      <c r="B14" s="107"/>
      <c r="C14" s="107"/>
      <c r="D14" s="107"/>
      <c r="E14" s="107"/>
      <c r="F14" s="107"/>
      <c r="G14" s="107"/>
      <c r="H14" s="107"/>
      <c r="I14" s="105">
        <v>256932</v>
      </c>
      <c r="J14" s="105">
        <v>256932</v>
      </c>
      <c r="K14" s="105">
        <v>256932</v>
      </c>
      <c r="L14" s="106"/>
      <c r="M14" s="106"/>
      <c r="N14" s="220"/>
      <c r="O14" s="220"/>
      <c r="P14" s="220"/>
      <c r="Q14" s="106"/>
      <c r="R14" s="106"/>
      <c r="S14" s="106"/>
      <c r="T14" s="106"/>
      <c r="U14" s="221"/>
      <c r="V14" s="106"/>
      <c r="W14" s="106"/>
    </row>
    <row r="15" s="83" customFormat="1" ht="22.5" customHeight="1" spans="1:23">
      <c r="A15" s="103" t="s">
        <v>259</v>
      </c>
      <c r="B15" s="103" t="s">
        <v>267</v>
      </c>
      <c r="C15" s="103" t="s">
        <v>266</v>
      </c>
      <c r="D15" s="103" t="s">
        <v>73</v>
      </c>
      <c r="E15" s="103" t="s">
        <v>90</v>
      </c>
      <c r="F15" s="103" t="s">
        <v>163</v>
      </c>
      <c r="G15" s="103" t="s">
        <v>231</v>
      </c>
      <c r="H15" s="103" t="s">
        <v>232</v>
      </c>
      <c r="I15" s="105">
        <v>256932</v>
      </c>
      <c r="J15" s="105">
        <v>256932</v>
      </c>
      <c r="K15" s="105">
        <v>256932</v>
      </c>
      <c r="L15" s="106"/>
      <c r="M15" s="106"/>
      <c r="N15" s="220"/>
      <c r="O15" s="220"/>
      <c r="P15" s="220"/>
      <c r="Q15" s="106"/>
      <c r="R15" s="106"/>
      <c r="S15" s="106"/>
      <c r="T15" s="106"/>
      <c r="U15" s="221"/>
      <c r="V15" s="106"/>
      <c r="W15" s="106"/>
    </row>
    <row r="16" s="83" customFormat="1" ht="22.5" customHeight="1" spans="1:23">
      <c r="A16" s="103" t="s">
        <v>268</v>
      </c>
      <c r="B16" s="107"/>
      <c r="C16" s="107"/>
      <c r="D16" s="107"/>
      <c r="E16" s="107"/>
      <c r="F16" s="107"/>
      <c r="G16" s="107"/>
      <c r="H16" s="107"/>
      <c r="I16" s="105">
        <v>377400</v>
      </c>
      <c r="J16" s="105">
        <v>377400</v>
      </c>
      <c r="K16" s="105">
        <v>377400</v>
      </c>
      <c r="L16" s="106"/>
      <c r="M16" s="106"/>
      <c r="N16" s="220"/>
      <c r="O16" s="220"/>
      <c r="P16" s="220"/>
      <c r="Q16" s="106"/>
      <c r="R16" s="106"/>
      <c r="S16" s="106"/>
      <c r="T16" s="106"/>
      <c r="U16" s="221"/>
      <c r="V16" s="106"/>
      <c r="W16" s="106"/>
    </row>
    <row r="17" s="83" customFormat="1" ht="22.5" customHeight="1" spans="1:23">
      <c r="A17" s="103" t="s">
        <v>259</v>
      </c>
      <c r="B17" s="103" t="s">
        <v>269</v>
      </c>
      <c r="C17" s="103" t="s">
        <v>268</v>
      </c>
      <c r="D17" s="103" t="s">
        <v>73</v>
      </c>
      <c r="E17" s="103" t="s">
        <v>90</v>
      </c>
      <c r="F17" s="103" t="s">
        <v>163</v>
      </c>
      <c r="G17" s="103" t="s">
        <v>270</v>
      </c>
      <c r="H17" s="103" t="s">
        <v>271</v>
      </c>
      <c r="I17" s="105">
        <v>377400</v>
      </c>
      <c r="J17" s="105">
        <v>377400</v>
      </c>
      <c r="K17" s="105">
        <v>377400</v>
      </c>
      <c r="L17" s="106"/>
      <c r="M17" s="106"/>
      <c r="N17" s="220"/>
      <c r="O17" s="220"/>
      <c r="P17" s="220"/>
      <c r="Q17" s="106"/>
      <c r="R17" s="106"/>
      <c r="S17" s="106"/>
      <c r="T17" s="106"/>
      <c r="U17" s="221"/>
      <c r="V17" s="106"/>
      <c r="W17" s="106"/>
    </row>
    <row r="18" s="83" customFormat="1" ht="22.5" customHeight="1" spans="1:23">
      <c r="A18" s="222" t="s">
        <v>112</v>
      </c>
      <c r="B18" s="223"/>
      <c r="C18" s="223"/>
      <c r="D18" s="223"/>
      <c r="E18" s="223"/>
      <c r="F18" s="223"/>
      <c r="G18" s="223"/>
      <c r="H18" s="224"/>
      <c r="I18" s="106">
        <v>674982.4</v>
      </c>
      <c r="J18" s="106">
        <v>674982.4</v>
      </c>
      <c r="K18" s="225">
        <v>674982.4</v>
      </c>
      <c r="L18" s="106"/>
      <c r="M18" s="106"/>
      <c r="N18" s="220"/>
      <c r="O18" s="220"/>
      <c r="P18" s="220"/>
      <c r="Q18" s="106"/>
      <c r="R18" s="106"/>
      <c r="S18" s="106"/>
      <c r="T18" s="106"/>
      <c r="U18" s="226"/>
      <c r="V18" s="106"/>
      <c r="W18" s="106"/>
    </row>
  </sheetData>
  <mergeCells count="33">
    <mergeCell ref="A2:W2"/>
    <mergeCell ref="A3:I3"/>
    <mergeCell ref="J4:M4"/>
    <mergeCell ref="N4:P4"/>
    <mergeCell ref="R4:W4"/>
    <mergeCell ref="J5:K5"/>
    <mergeCell ref="A8:C8"/>
    <mergeCell ref="A10:C10"/>
    <mergeCell ref="A12:C12"/>
    <mergeCell ref="A14:C14"/>
    <mergeCell ref="A16:C16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7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style="208" customWidth="1"/>
    <col min="3" max="3" width="17.175" style="208" customWidth="1"/>
    <col min="4" max="4" width="21.025" style="208" customWidth="1"/>
    <col min="5" max="5" width="23.575" style="208" customWidth="1"/>
    <col min="6" max="6" width="11.2833333333333" style="208" customWidth="1"/>
    <col min="7" max="7" width="10.3166666666667" style="208" customWidth="1"/>
    <col min="8" max="8" width="9.31666666666667" style="208" customWidth="1"/>
    <col min="9" max="9" width="13.425" style="208" customWidth="1"/>
    <col min="10" max="10" width="67.25" style="208" customWidth="1"/>
  </cols>
  <sheetData>
    <row r="1" customHeight="1" spans="1:10">
      <c r="J1" s="209" t="s">
        <v>272</v>
      </c>
    </row>
    <row r="2" ht="28.5" customHeight="1" spans="1:10">
      <c r="A2" s="141" t="s">
        <v>273</v>
      </c>
      <c r="B2" s="111"/>
      <c r="C2" s="111"/>
      <c r="D2" s="111"/>
      <c r="E2" s="111"/>
      <c r="F2" s="142"/>
      <c r="G2" s="111"/>
      <c r="H2" s="142"/>
      <c r="I2" s="142"/>
      <c r="J2" s="111"/>
    </row>
    <row r="3" ht="15" customHeight="1" spans="1:10">
      <c r="A3" s="327" t="s">
        <v>2</v>
      </c>
      <c r="B3" s="210"/>
      <c r="C3" s="210"/>
      <c r="D3" s="210"/>
      <c r="E3" s="210"/>
      <c r="F3" s="210"/>
      <c r="G3" s="210"/>
      <c r="H3" s="210"/>
    </row>
    <row r="4" ht="14.25" customHeight="1" spans="1:10">
      <c r="A4" s="143" t="s">
        <v>274</v>
      </c>
      <c r="B4" s="143" t="s">
        <v>275</v>
      </c>
      <c r="C4" s="143" t="s">
        <v>276</v>
      </c>
      <c r="D4" s="143" t="s">
        <v>277</v>
      </c>
      <c r="E4" s="143" t="s">
        <v>278</v>
      </c>
      <c r="F4" s="144" t="s">
        <v>279</v>
      </c>
      <c r="G4" s="143" t="s">
        <v>280</v>
      </c>
      <c r="H4" s="144" t="s">
        <v>281</v>
      </c>
      <c r="I4" s="144" t="s">
        <v>282</v>
      </c>
      <c r="J4" s="143" t="s">
        <v>283</v>
      </c>
    </row>
    <row r="5" ht="14.2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144">
        <v>6</v>
      </c>
      <c r="G5" s="143">
        <v>7</v>
      </c>
      <c r="H5" s="144">
        <v>8</v>
      </c>
      <c r="I5" s="144">
        <v>9</v>
      </c>
      <c r="J5" s="143">
        <v>10</v>
      </c>
    </row>
    <row r="6" s="83" customFormat="1" ht="22.5" customHeight="1" spans="1:10">
      <c r="A6" s="211" t="s">
        <v>73</v>
      </c>
      <c r="B6" s="212"/>
      <c r="C6" s="212"/>
      <c r="D6" s="212"/>
      <c r="E6" s="211"/>
      <c r="F6" s="212"/>
      <c r="G6" s="211"/>
      <c r="H6" s="212"/>
      <c r="I6" s="212"/>
      <c r="J6" s="211"/>
    </row>
    <row r="7" s="83" customFormat="1" ht="128" customHeight="1" spans="1:10">
      <c r="A7" s="211" t="str">
        <f>"   "&amp;"城乡义务教育公用经费本级财力资金"</f>
        <v>   城乡义务教育公用经费本级财力资金</v>
      </c>
      <c r="B7" s="213" t="s">
        <v>284</v>
      </c>
      <c r="C7" s="214"/>
      <c r="D7" s="214"/>
      <c r="E7" s="214"/>
      <c r="F7" s="104"/>
      <c r="G7" s="214"/>
      <c r="H7" s="104"/>
      <c r="I7" s="104"/>
      <c r="J7" s="214"/>
    </row>
    <row r="8" s="83" customFormat="1" ht="25" customHeight="1" spans="1:10">
      <c r="A8" s="211"/>
      <c r="B8" s="213"/>
      <c r="C8" s="214" t="s">
        <v>285</v>
      </c>
      <c r="D8" s="214" t="s">
        <v>286</v>
      </c>
      <c r="E8" s="214" t="s">
        <v>287</v>
      </c>
      <c r="F8" s="104" t="s">
        <v>288</v>
      </c>
      <c r="G8" s="214" t="s">
        <v>289</v>
      </c>
      <c r="H8" s="104" t="s">
        <v>290</v>
      </c>
      <c r="I8" s="104" t="s">
        <v>291</v>
      </c>
      <c r="J8" s="213" t="s">
        <v>292</v>
      </c>
    </row>
    <row r="9" s="83" customFormat="1" ht="25" customHeight="1" spans="1:10">
      <c r="A9" s="107"/>
      <c r="B9" s="107"/>
      <c r="C9" s="214" t="s">
        <v>285</v>
      </c>
      <c r="D9" s="214" t="s">
        <v>286</v>
      </c>
      <c r="E9" s="214" t="s">
        <v>293</v>
      </c>
      <c r="F9" s="104" t="s">
        <v>294</v>
      </c>
      <c r="G9" s="214" t="s">
        <v>157</v>
      </c>
      <c r="H9" s="104" t="s">
        <v>295</v>
      </c>
      <c r="I9" s="104" t="s">
        <v>291</v>
      </c>
      <c r="J9" s="213" t="s">
        <v>296</v>
      </c>
    </row>
    <row r="10" s="83" customFormat="1" ht="25" customHeight="1" spans="1:10">
      <c r="A10" s="107"/>
      <c r="B10" s="107"/>
      <c r="C10" s="214" t="s">
        <v>285</v>
      </c>
      <c r="D10" s="214" t="s">
        <v>286</v>
      </c>
      <c r="E10" s="214" t="s">
        <v>297</v>
      </c>
      <c r="F10" s="104" t="s">
        <v>288</v>
      </c>
      <c r="G10" s="214" t="s">
        <v>298</v>
      </c>
      <c r="H10" s="104" t="s">
        <v>295</v>
      </c>
      <c r="I10" s="104" t="s">
        <v>291</v>
      </c>
      <c r="J10" s="213" t="s">
        <v>299</v>
      </c>
    </row>
    <row r="11" s="83" customFormat="1" ht="25" customHeight="1" spans="1:10">
      <c r="A11" s="107"/>
      <c r="B11" s="107"/>
      <c r="C11" s="214" t="s">
        <v>285</v>
      </c>
      <c r="D11" s="214" t="s">
        <v>300</v>
      </c>
      <c r="E11" s="214" t="s">
        <v>301</v>
      </c>
      <c r="F11" s="104" t="s">
        <v>294</v>
      </c>
      <c r="G11" s="214" t="s">
        <v>302</v>
      </c>
      <c r="H11" s="104" t="s">
        <v>303</v>
      </c>
      <c r="I11" s="104" t="s">
        <v>291</v>
      </c>
      <c r="J11" s="213" t="s">
        <v>304</v>
      </c>
    </row>
    <row r="12" s="83" customFormat="1" ht="25" customHeight="1" spans="1:10">
      <c r="A12" s="107"/>
      <c r="B12" s="107"/>
      <c r="C12" s="214" t="s">
        <v>285</v>
      </c>
      <c r="D12" s="214" t="s">
        <v>300</v>
      </c>
      <c r="E12" s="214" t="s">
        <v>305</v>
      </c>
      <c r="F12" s="104" t="s">
        <v>294</v>
      </c>
      <c r="G12" s="214" t="s">
        <v>306</v>
      </c>
      <c r="H12" s="104" t="s">
        <v>303</v>
      </c>
      <c r="I12" s="104" t="s">
        <v>291</v>
      </c>
      <c r="J12" s="213" t="s">
        <v>307</v>
      </c>
    </row>
    <row r="13" s="83" customFormat="1" ht="25" customHeight="1" spans="1:10">
      <c r="A13" s="107"/>
      <c r="B13" s="107"/>
      <c r="C13" s="214" t="s">
        <v>285</v>
      </c>
      <c r="D13" s="214" t="s">
        <v>300</v>
      </c>
      <c r="E13" s="214" t="s">
        <v>308</v>
      </c>
      <c r="F13" s="104" t="s">
        <v>288</v>
      </c>
      <c r="G13" s="214" t="s">
        <v>306</v>
      </c>
      <c r="H13" s="104" t="s">
        <v>303</v>
      </c>
      <c r="I13" s="104" t="s">
        <v>291</v>
      </c>
      <c r="J13" s="213" t="s">
        <v>309</v>
      </c>
    </row>
    <row r="14" s="83" customFormat="1" ht="25" customHeight="1" spans="1:10">
      <c r="A14" s="107"/>
      <c r="B14" s="107"/>
      <c r="C14" s="214" t="s">
        <v>285</v>
      </c>
      <c r="D14" s="214" t="s">
        <v>310</v>
      </c>
      <c r="E14" s="214" t="s">
        <v>311</v>
      </c>
      <c r="F14" s="104" t="s">
        <v>288</v>
      </c>
      <c r="G14" s="214" t="s">
        <v>306</v>
      </c>
      <c r="H14" s="104" t="s">
        <v>303</v>
      </c>
      <c r="I14" s="104" t="s">
        <v>291</v>
      </c>
      <c r="J14" s="213" t="s">
        <v>312</v>
      </c>
    </row>
    <row r="15" s="83" customFormat="1" ht="25" customHeight="1" spans="1:10">
      <c r="A15" s="107"/>
      <c r="B15" s="107"/>
      <c r="C15" s="214" t="s">
        <v>313</v>
      </c>
      <c r="D15" s="214" t="s">
        <v>314</v>
      </c>
      <c r="E15" s="214" t="s">
        <v>315</v>
      </c>
      <c r="F15" s="104" t="s">
        <v>294</v>
      </c>
      <c r="G15" s="214" t="s">
        <v>302</v>
      </c>
      <c r="H15" s="104" t="s">
        <v>303</v>
      </c>
      <c r="I15" s="104" t="s">
        <v>291</v>
      </c>
      <c r="J15" s="213" t="s">
        <v>316</v>
      </c>
    </row>
    <row r="16" s="83" customFormat="1" ht="25" customHeight="1" spans="1:10">
      <c r="A16" s="107"/>
      <c r="B16" s="107"/>
      <c r="C16" s="214" t="s">
        <v>317</v>
      </c>
      <c r="D16" s="214" t="s">
        <v>318</v>
      </c>
      <c r="E16" s="214" t="s">
        <v>319</v>
      </c>
      <c r="F16" s="104" t="s">
        <v>294</v>
      </c>
      <c r="G16" s="214" t="s">
        <v>302</v>
      </c>
      <c r="H16" s="104" t="s">
        <v>303</v>
      </c>
      <c r="I16" s="104" t="s">
        <v>291</v>
      </c>
      <c r="J16" s="213" t="s">
        <v>320</v>
      </c>
    </row>
    <row r="17" s="83" customFormat="1" ht="25" customHeight="1" spans="1:10">
      <c r="A17" s="107"/>
      <c r="B17" s="107"/>
      <c r="C17" s="214" t="s">
        <v>321</v>
      </c>
      <c r="D17" s="214" t="s">
        <v>322</v>
      </c>
      <c r="E17" s="214" t="s">
        <v>322</v>
      </c>
      <c r="F17" s="104" t="s">
        <v>288</v>
      </c>
      <c r="G17" s="214" t="s">
        <v>323</v>
      </c>
      <c r="H17" s="104" t="s">
        <v>324</v>
      </c>
      <c r="I17" s="104" t="s">
        <v>291</v>
      </c>
      <c r="J17" s="213" t="s">
        <v>325</v>
      </c>
    </row>
    <row r="18" s="83" customFormat="1" ht="158" customHeight="1" spans="1:10">
      <c r="A18" s="211" t="str">
        <f>"   "&amp;"特殊教育公用经费本级财力资金"</f>
        <v>   特殊教育公用经费本级财力资金</v>
      </c>
      <c r="B18" s="213" t="s">
        <v>326</v>
      </c>
      <c r="C18" s="107"/>
      <c r="D18" s="107"/>
      <c r="E18" s="107"/>
      <c r="F18" s="107"/>
      <c r="G18" s="107"/>
      <c r="H18" s="107"/>
      <c r="I18" s="107"/>
      <c r="J18" s="107"/>
    </row>
    <row r="19" s="83" customFormat="1" ht="25" customHeight="1" spans="1:10">
      <c r="A19" s="107"/>
      <c r="B19" s="107"/>
      <c r="C19" s="214" t="s">
        <v>285</v>
      </c>
      <c r="D19" s="214" t="s">
        <v>286</v>
      </c>
      <c r="E19" s="214" t="s">
        <v>287</v>
      </c>
      <c r="F19" s="104" t="s">
        <v>288</v>
      </c>
      <c r="G19" s="214" t="s">
        <v>159</v>
      </c>
      <c r="H19" s="104" t="s">
        <v>290</v>
      </c>
      <c r="I19" s="104" t="s">
        <v>291</v>
      </c>
      <c r="J19" s="213" t="s">
        <v>292</v>
      </c>
    </row>
    <row r="20" s="83" customFormat="1" ht="25" customHeight="1" spans="1:10">
      <c r="A20" s="107"/>
      <c r="B20" s="107"/>
      <c r="C20" s="214" t="s">
        <v>285</v>
      </c>
      <c r="D20" s="214" t="s">
        <v>286</v>
      </c>
      <c r="E20" s="214" t="s">
        <v>293</v>
      </c>
      <c r="F20" s="104" t="s">
        <v>294</v>
      </c>
      <c r="G20" s="214" t="s">
        <v>157</v>
      </c>
      <c r="H20" s="104" t="s">
        <v>295</v>
      </c>
      <c r="I20" s="104" t="s">
        <v>291</v>
      </c>
      <c r="J20" s="213" t="s">
        <v>296</v>
      </c>
    </row>
    <row r="21" s="83" customFormat="1" ht="25" customHeight="1" spans="1:10">
      <c r="A21" s="107"/>
      <c r="B21" s="107"/>
      <c r="C21" s="214" t="s">
        <v>285</v>
      </c>
      <c r="D21" s="214" t="s">
        <v>300</v>
      </c>
      <c r="E21" s="214" t="s">
        <v>327</v>
      </c>
      <c r="F21" s="104" t="s">
        <v>288</v>
      </c>
      <c r="G21" s="214" t="s">
        <v>306</v>
      </c>
      <c r="H21" s="104" t="s">
        <v>303</v>
      </c>
      <c r="I21" s="104" t="s">
        <v>291</v>
      </c>
      <c r="J21" s="213" t="s">
        <v>304</v>
      </c>
    </row>
    <row r="22" s="83" customFormat="1" ht="25" customHeight="1" spans="1:10">
      <c r="A22" s="107"/>
      <c r="B22" s="107"/>
      <c r="C22" s="214" t="s">
        <v>285</v>
      </c>
      <c r="D22" s="214" t="s">
        <v>300</v>
      </c>
      <c r="E22" s="214" t="s">
        <v>328</v>
      </c>
      <c r="F22" s="104" t="s">
        <v>294</v>
      </c>
      <c r="G22" s="214" t="s">
        <v>306</v>
      </c>
      <c r="H22" s="104" t="s">
        <v>303</v>
      </c>
      <c r="I22" s="104" t="s">
        <v>291</v>
      </c>
      <c r="J22" s="213" t="s">
        <v>307</v>
      </c>
    </row>
    <row r="23" s="83" customFormat="1" ht="25" customHeight="1" spans="1:10">
      <c r="A23" s="107"/>
      <c r="B23" s="107"/>
      <c r="C23" s="214" t="s">
        <v>285</v>
      </c>
      <c r="D23" s="214" t="s">
        <v>310</v>
      </c>
      <c r="E23" s="214" t="s">
        <v>329</v>
      </c>
      <c r="F23" s="104" t="s">
        <v>288</v>
      </c>
      <c r="G23" s="214" t="s">
        <v>330</v>
      </c>
      <c r="H23" s="104" t="s">
        <v>331</v>
      </c>
      <c r="I23" s="104" t="s">
        <v>332</v>
      </c>
      <c r="J23" s="213" t="s">
        <v>312</v>
      </c>
    </row>
    <row r="24" s="83" customFormat="1" ht="25" customHeight="1" spans="1:10">
      <c r="A24" s="107"/>
      <c r="B24" s="107"/>
      <c r="C24" s="214" t="s">
        <v>313</v>
      </c>
      <c r="D24" s="214" t="s">
        <v>314</v>
      </c>
      <c r="E24" s="214" t="s">
        <v>333</v>
      </c>
      <c r="F24" s="104" t="s">
        <v>294</v>
      </c>
      <c r="G24" s="214" t="s">
        <v>334</v>
      </c>
      <c r="H24" s="104" t="s">
        <v>303</v>
      </c>
      <c r="I24" s="104" t="s">
        <v>291</v>
      </c>
      <c r="J24" s="213" t="s">
        <v>316</v>
      </c>
    </row>
    <row r="25" s="83" customFormat="1" ht="25" customHeight="1" spans="1:10">
      <c r="A25" s="107"/>
      <c r="B25" s="107"/>
      <c r="C25" s="214" t="s">
        <v>313</v>
      </c>
      <c r="D25" s="214" t="s">
        <v>314</v>
      </c>
      <c r="E25" s="214" t="s">
        <v>335</v>
      </c>
      <c r="F25" s="104" t="s">
        <v>288</v>
      </c>
      <c r="G25" s="214" t="s">
        <v>336</v>
      </c>
      <c r="H25" s="104" t="s">
        <v>331</v>
      </c>
      <c r="I25" s="104" t="s">
        <v>291</v>
      </c>
      <c r="J25" s="213" t="s">
        <v>337</v>
      </c>
    </row>
    <row r="26" s="83" customFormat="1" ht="25" customHeight="1" spans="1:10">
      <c r="A26" s="107"/>
      <c r="B26" s="107"/>
      <c r="C26" s="214" t="s">
        <v>317</v>
      </c>
      <c r="D26" s="214" t="s">
        <v>318</v>
      </c>
      <c r="E26" s="214" t="s">
        <v>319</v>
      </c>
      <c r="F26" s="104" t="s">
        <v>294</v>
      </c>
      <c r="G26" s="214" t="s">
        <v>334</v>
      </c>
      <c r="H26" s="104" t="s">
        <v>303</v>
      </c>
      <c r="I26" s="104" t="s">
        <v>291</v>
      </c>
      <c r="J26" s="213" t="s">
        <v>320</v>
      </c>
    </row>
    <row r="27" s="83" customFormat="1" ht="25" customHeight="1" spans="1:10">
      <c r="A27" s="107"/>
      <c r="B27" s="107"/>
      <c r="C27" s="214" t="s">
        <v>321</v>
      </c>
      <c r="D27" s="214" t="s">
        <v>322</v>
      </c>
      <c r="E27" s="214" t="s">
        <v>322</v>
      </c>
      <c r="F27" s="104" t="s">
        <v>288</v>
      </c>
      <c r="G27" s="214" t="s">
        <v>338</v>
      </c>
      <c r="H27" s="104" t="s">
        <v>339</v>
      </c>
      <c r="I27" s="104" t="s">
        <v>291</v>
      </c>
      <c r="J27" s="213" t="s">
        <v>340</v>
      </c>
    </row>
    <row r="28" s="83" customFormat="1" ht="69" customHeight="1" spans="1:10">
      <c r="A28" s="211" t="str">
        <f>"   "&amp;"2026年市直机关党支部党建工作经费"</f>
        <v>   2026年市直机关党支部党建工作经费</v>
      </c>
      <c r="B28" s="213" t="s">
        <v>341</v>
      </c>
      <c r="C28" s="107"/>
      <c r="D28" s="107"/>
      <c r="E28" s="107"/>
      <c r="F28" s="107"/>
      <c r="G28" s="107"/>
      <c r="H28" s="107"/>
      <c r="I28" s="107"/>
      <c r="J28" s="107"/>
    </row>
    <row r="29" s="83" customFormat="1" ht="25" customHeight="1" spans="1:10">
      <c r="A29" s="107"/>
      <c r="B29" s="107"/>
      <c r="C29" s="214" t="s">
        <v>285</v>
      </c>
      <c r="D29" s="214" t="s">
        <v>286</v>
      </c>
      <c r="E29" s="214" t="s">
        <v>342</v>
      </c>
      <c r="F29" s="104" t="s">
        <v>288</v>
      </c>
      <c r="G29" s="214" t="s">
        <v>343</v>
      </c>
      <c r="H29" s="104" t="s">
        <v>344</v>
      </c>
      <c r="I29" s="104" t="s">
        <v>291</v>
      </c>
      <c r="J29" s="213" t="s">
        <v>345</v>
      </c>
    </row>
    <row r="30" s="83" customFormat="1" ht="25" customHeight="1" spans="1:10">
      <c r="A30" s="107"/>
      <c r="B30" s="107"/>
      <c r="C30" s="214" t="s">
        <v>285</v>
      </c>
      <c r="D30" s="214" t="s">
        <v>286</v>
      </c>
      <c r="E30" s="214" t="s">
        <v>293</v>
      </c>
      <c r="F30" s="104" t="s">
        <v>294</v>
      </c>
      <c r="G30" s="214" t="s">
        <v>157</v>
      </c>
      <c r="H30" s="104" t="s">
        <v>295</v>
      </c>
      <c r="I30" s="104" t="s">
        <v>291</v>
      </c>
      <c r="J30" s="213" t="s">
        <v>346</v>
      </c>
    </row>
    <row r="31" s="83" customFormat="1" ht="25" customHeight="1" spans="1:10">
      <c r="A31" s="107"/>
      <c r="B31" s="107"/>
      <c r="C31" s="214" t="s">
        <v>285</v>
      </c>
      <c r="D31" s="214" t="s">
        <v>300</v>
      </c>
      <c r="E31" s="214" t="s">
        <v>347</v>
      </c>
      <c r="F31" s="104" t="s">
        <v>288</v>
      </c>
      <c r="G31" s="214" t="s">
        <v>306</v>
      </c>
      <c r="H31" s="104" t="s">
        <v>303</v>
      </c>
      <c r="I31" s="104" t="s">
        <v>291</v>
      </c>
      <c r="J31" s="213" t="s">
        <v>348</v>
      </c>
    </row>
    <row r="32" s="83" customFormat="1" ht="25" customHeight="1" spans="1:10">
      <c r="A32" s="107"/>
      <c r="B32" s="107"/>
      <c r="C32" s="214" t="s">
        <v>285</v>
      </c>
      <c r="D32" s="214" t="s">
        <v>300</v>
      </c>
      <c r="E32" s="214" t="s">
        <v>349</v>
      </c>
      <c r="F32" s="104" t="s">
        <v>288</v>
      </c>
      <c r="G32" s="214" t="s">
        <v>306</v>
      </c>
      <c r="H32" s="104" t="s">
        <v>303</v>
      </c>
      <c r="I32" s="104" t="s">
        <v>291</v>
      </c>
      <c r="J32" s="213" t="s">
        <v>350</v>
      </c>
    </row>
    <row r="33" s="83" customFormat="1" ht="25" customHeight="1" spans="1:10">
      <c r="A33" s="107"/>
      <c r="B33" s="107"/>
      <c r="C33" s="214" t="s">
        <v>285</v>
      </c>
      <c r="D33" s="214" t="s">
        <v>310</v>
      </c>
      <c r="E33" s="214" t="s">
        <v>351</v>
      </c>
      <c r="F33" s="104" t="s">
        <v>288</v>
      </c>
      <c r="G33" s="214" t="s">
        <v>306</v>
      </c>
      <c r="H33" s="104" t="s">
        <v>303</v>
      </c>
      <c r="I33" s="104" t="s">
        <v>291</v>
      </c>
      <c r="J33" s="213" t="s">
        <v>312</v>
      </c>
    </row>
    <row r="34" s="83" customFormat="1" ht="25" customHeight="1" spans="1:10">
      <c r="A34" s="107"/>
      <c r="B34" s="107"/>
      <c r="C34" s="214" t="s">
        <v>313</v>
      </c>
      <c r="D34" s="214" t="s">
        <v>314</v>
      </c>
      <c r="E34" s="214" t="s">
        <v>352</v>
      </c>
      <c r="F34" s="104" t="s">
        <v>288</v>
      </c>
      <c r="G34" s="214" t="s">
        <v>353</v>
      </c>
      <c r="H34" s="104" t="s">
        <v>331</v>
      </c>
      <c r="I34" s="104" t="s">
        <v>332</v>
      </c>
      <c r="J34" s="213" t="s">
        <v>354</v>
      </c>
    </row>
    <row r="35" s="83" customFormat="1" ht="25" customHeight="1" spans="1:10">
      <c r="A35" s="107"/>
      <c r="B35" s="107"/>
      <c r="C35" s="214" t="s">
        <v>313</v>
      </c>
      <c r="D35" s="214" t="s">
        <v>314</v>
      </c>
      <c r="E35" s="214" t="s">
        <v>355</v>
      </c>
      <c r="F35" s="104" t="s">
        <v>288</v>
      </c>
      <c r="G35" s="214" t="s">
        <v>356</v>
      </c>
      <c r="H35" s="104" t="s">
        <v>324</v>
      </c>
      <c r="I35" s="104" t="s">
        <v>291</v>
      </c>
      <c r="J35" s="213" t="s">
        <v>357</v>
      </c>
    </row>
    <row r="36" s="83" customFormat="1" ht="22.5" customHeight="1" spans="1:10">
      <c r="A36" s="107"/>
      <c r="B36" s="107"/>
      <c r="C36" s="214" t="s">
        <v>317</v>
      </c>
      <c r="D36" s="214" t="s">
        <v>318</v>
      </c>
      <c r="E36" s="214" t="s">
        <v>319</v>
      </c>
      <c r="F36" s="104" t="s">
        <v>294</v>
      </c>
      <c r="G36" s="214" t="s">
        <v>334</v>
      </c>
      <c r="H36" s="104" t="s">
        <v>303</v>
      </c>
      <c r="I36" s="104" t="s">
        <v>291</v>
      </c>
      <c r="J36" s="213" t="s">
        <v>358</v>
      </c>
    </row>
    <row r="37" s="83" customFormat="1" ht="22.5" customHeight="1" spans="1:10">
      <c r="A37" s="107"/>
      <c r="B37" s="107"/>
      <c r="C37" s="214" t="s">
        <v>321</v>
      </c>
      <c r="D37" s="214" t="s">
        <v>322</v>
      </c>
      <c r="E37" s="214" t="s">
        <v>359</v>
      </c>
      <c r="F37" s="104" t="s">
        <v>288</v>
      </c>
      <c r="G37" s="214" t="s">
        <v>360</v>
      </c>
      <c r="H37" s="104" t="s">
        <v>324</v>
      </c>
      <c r="I37" s="104" t="s">
        <v>291</v>
      </c>
      <c r="J37" s="213" t="s">
        <v>361</v>
      </c>
    </row>
    <row r="38" s="83" customFormat="1" ht="96" customHeight="1" spans="1:10">
      <c r="A38" s="211" t="str">
        <f>"   "&amp;"香格里拉市建塘镇建塘小学义务教育学校课后服务经费"</f>
        <v>   香格里拉市建塘镇建塘小学义务教育学校课后服务经费</v>
      </c>
      <c r="B38" s="213" t="s">
        <v>362</v>
      </c>
      <c r="C38" s="107"/>
      <c r="D38" s="107"/>
      <c r="E38" s="107"/>
      <c r="F38" s="107"/>
      <c r="G38" s="107"/>
      <c r="H38" s="107"/>
      <c r="I38" s="107"/>
      <c r="J38" s="107"/>
    </row>
    <row r="39" s="83" customFormat="1" ht="22.5" customHeight="1" spans="1:10">
      <c r="A39" s="107"/>
      <c r="B39" s="107"/>
      <c r="C39" s="214" t="s">
        <v>285</v>
      </c>
      <c r="D39" s="214" t="s">
        <v>286</v>
      </c>
      <c r="E39" s="214" t="s">
        <v>363</v>
      </c>
      <c r="F39" s="104" t="s">
        <v>288</v>
      </c>
      <c r="G39" s="214" t="s">
        <v>364</v>
      </c>
      <c r="H39" s="104" t="s">
        <v>365</v>
      </c>
      <c r="I39" s="104" t="s">
        <v>291</v>
      </c>
      <c r="J39" s="213" t="s">
        <v>366</v>
      </c>
    </row>
    <row r="40" s="83" customFormat="1" ht="22.5" customHeight="1" spans="1:10">
      <c r="A40" s="107"/>
      <c r="B40" s="107"/>
      <c r="C40" s="214" t="s">
        <v>285</v>
      </c>
      <c r="D40" s="214" t="s">
        <v>286</v>
      </c>
      <c r="E40" s="214" t="s">
        <v>367</v>
      </c>
      <c r="F40" s="104" t="s">
        <v>294</v>
      </c>
      <c r="G40" s="214" t="s">
        <v>368</v>
      </c>
      <c r="H40" s="104" t="s">
        <v>344</v>
      </c>
      <c r="I40" s="104" t="s">
        <v>291</v>
      </c>
      <c r="J40" s="213" t="s">
        <v>369</v>
      </c>
    </row>
    <row r="41" s="83" customFormat="1" ht="22.5" customHeight="1" spans="1:10">
      <c r="A41" s="107"/>
      <c r="B41" s="107"/>
      <c r="C41" s="214" t="s">
        <v>285</v>
      </c>
      <c r="D41" s="214" t="s">
        <v>286</v>
      </c>
      <c r="E41" s="214" t="s">
        <v>370</v>
      </c>
      <c r="F41" s="104" t="s">
        <v>294</v>
      </c>
      <c r="G41" s="214" t="s">
        <v>157</v>
      </c>
      <c r="H41" s="104" t="s">
        <v>295</v>
      </c>
      <c r="I41" s="104" t="s">
        <v>291</v>
      </c>
      <c r="J41" s="213" t="s">
        <v>371</v>
      </c>
    </row>
    <row r="42" s="83" customFormat="1" ht="22.5" customHeight="1" spans="1:10">
      <c r="A42" s="107"/>
      <c r="B42" s="107"/>
      <c r="C42" s="214" t="s">
        <v>285</v>
      </c>
      <c r="D42" s="214" t="s">
        <v>300</v>
      </c>
      <c r="E42" s="214" t="s">
        <v>372</v>
      </c>
      <c r="F42" s="104" t="s">
        <v>294</v>
      </c>
      <c r="G42" s="214" t="s">
        <v>334</v>
      </c>
      <c r="H42" s="104" t="s">
        <v>303</v>
      </c>
      <c r="I42" s="104" t="s">
        <v>291</v>
      </c>
      <c r="J42" s="213" t="s">
        <v>373</v>
      </c>
    </row>
    <row r="43" s="83" customFormat="1" ht="22.5" customHeight="1" spans="1:10">
      <c r="A43" s="107"/>
      <c r="B43" s="107"/>
      <c r="C43" s="214" t="s">
        <v>285</v>
      </c>
      <c r="D43" s="214" t="s">
        <v>310</v>
      </c>
      <c r="E43" s="214" t="s">
        <v>374</v>
      </c>
      <c r="F43" s="104" t="s">
        <v>294</v>
      </c>
      <c r="G43" s="214" t="s">
        <v>375</v>
      </c>
      <c r="H43" s="104" t="s">
        <v>376</v>
      </c>
      <c r="I43" s="104" t="s">
        <v>332</v>
      </c>
      <c r="J43" s="213" t="s">
        <v>377</v>
      </c>
    </row>
    <row r="44" s="83" customFormat="1" ht="22.5" customHeight="1" spans="1:10">
      <c r="A44" s="107"/>
      <c r="B44" s="107"/>
      <c r="C44" s="214" t="s">
        <v>313</v>
      </c>
      <c r="D44" s="214" t="s">
        <v>314</v>
      </c>
      <c r="E44" s="214" t="s">
        <v>378</v>
      </c>
      <c r="F44" s="104" t="s">
        <v>294</v>
      </c>
      <c r="G44" s="214" t="s">
        <v>334</v>
      </c>
      <c r="H44" s="104" t="s">
        <v>303</v>
      </c>
      <c r="I44" s="104" t="s">
        <v>291</v>
      </c>
      <c r="J44" s="213" t="s">
        <v>379</v>
      </c>
    </row>
    <row r="45" s="83" customFormat="1" ht="22.5" customHeight="1" spans="1:10">
      <c r="A45" s="107"/>
      <c r="B45" s="107"/>
      <c r="C45" s="214" t="s">
        <v>313</v>
      </c>
      <c r="D45" s="214" t="s">
        <v>314</v>
      </c>
      <c r="E45" s="214" t="s">
        <v>380</v>
      </c>
      <c r="F45" s="104" t="s">
        <v>294</v>
      </c>
      <c r="G45" s="214" t="s">
        <v>334</v>
      </c>
      <c r="H45" s="104" t="s">
        <v>303</v>
      </c>
      <c r="I45" s="104" t="s">
        <v>291</v>
      </c>
      <c r="J45" s="213" t="s">
        <v>381</v>
      </c>
    </row>
    <row r="46" s="83" customFormat="1" ht="22.5" customHeight="1" spans="1:10">
      <c r="A46" s="107"/>
      <c r="B46" s="107"/>
      <c r="C46" s="214" t="s">
        <v>317</v>
      </c>
      <c r="D46" s="214" t="s">
        <v>318</v>
      </c>
      <c r="E46" s="214" t="s">
        <v>382</v>
      </c>
      <c r="F46" s="104" t="s">
        <v>294</v>
      </c>
      <c r="G46" s="214" t="s">
        <v>334</v>
      </c>
      <c r="H46" s="104" t="s">
        <v>303</v>
      </c>
      <c r="I46" s="104" t="s">
        <v>291</v>
      </c>
      <c r="J46" s="213" t="s">
        <v>383</v>
      </c>
    </row>
    <row r="47" s="83" customFormat="1" ht="22.5" customHeight="1" spans="1:10">
      <c r="A47" s="107"/>
      <c r="B47" s="107"/>
      <c r="C47" s="214" t="s">
        <v>321</v>
      </c>
      <c r="D47" s="214" t="s">
        <v>384</v>
      </c>
      <c r="E47" s="214" t="s">
        <v>322</v>
      </c>
      <c r="F47" s="104" t="s">
        <v>288</v>
      </c>
      <c r="G47" s="214" t="s">
        <v>385</v>
      </c>
      <c r="H47" s="104" t="s">
        <v>339</v>
      </c>
      <c r="I47" s="104" t="s">
        <v>291</v>
      </c>
      <c r="J47" s="213" t="s">
        <v>386</v>
      </c>
    </row>
    <row r="48" s="83" customFormat="1" ht="74" customHeight="1" spans="1:10">
      <c r="A48" s="211" t="str">
        <f>"   "&amp;"香格里拉市建塘镇建塘小学学生体检经费"</f>
        <v>   香格里拉市建塘镇建塘小学学生体检经费</v>
      </c>
      <c r="B48" s="213" t="s">
        <v>387</v>
      </c>
      <c r="C48" s="107"/>
      <c r="D48" s="107"/>
      <c r="E48" s="107"/>
      <c r="F48" s="107"/>
      <c r="G48" s="107"/>
      <c r="H48" s="107"/>
      <c r="I48" s="107"/>
      <c r="J48" s="107"/>
    </row>
    <row r="49" s="83" customFormat="1" ht="22.5" customHeight="1" spans="1:10">
      <c r="A49" s="107"/>
      <c r="B49" s="107"/>
      <c r="C49" s="214" t="s">
        <v>285</v>
      </c>
      <c r="D49" s="214" t="s">
        <v>286</v>
      </c>
      <c r="E49" s="214" t="s">
        <v>388</v>
      </c>
      <c r="F49" s="104" t="s">
        <v>288</v>
      </c>
      <c r="G49" s="214" t="s">
        <v>389</v>
      </c>
      <c r="H49" s="104" t="s">
        <v>295</v>
      </c>
      <c r="I49" s="104" t="s">
        <v>291</v>
      </c>
      <c r="J49" s="213" t="s">
        <v>390</v>
      </c>
    </row>
    <row r="50" s="83" customFormat="1" ht="22.5" customHeight="1" spans="1:10">
      <c r="A50" s="107"/>
      <c r="B50" s="107"/>
      <c r="C50" s="214" t="s">
        <v>285</v>
      </c>
      <c r="D50" s="214" t="s">
        <v>286</v>
      </c>
      <c r="E50" s="214" t="s">
        <v>391</v>
      </c>
      <c r="F50" s="104" t="s">
        <v>294</v>
      </c>
      <c r="G50" s="214" t="s">
        <v>368</v>
      </c>
      <c r="H50" s="104" t="s">
        <v>344</v>
      </c>
      <c r="I50" s="104" t="s">
        <v>291</v>
      </c>
      <c r="J50" s="213" t="s">
        <v>392</v>
      </c>
    </row>
    <row r="51" s="83" customFormat="1" ht="22.5" customHeight="1" spans="1:10">
      <c r="A51" s="107"/>
      <c r="B51" s="107"/>
      <c r="C51" s="214" t="s">
        <v>285</v>
      </c>
      <c r="D51" s="214" t="s">
        <v>286</v>
      </c>
      <c r="E51" s="214" t="s">
        <v>393</v>
      </c>
      <c r="F51" s="104" t="s">
        <v>288</v>
      </c>
      <c r="G51" s="214" t="s">
        <v>364</v>
      </c>
      <c r="H51" s="104" t="s">
        <v>365</v>
      </c>
      <c r="I51" s="104" t="s">
        <v>291</v>
      </c>
      <c r="J51" s="213" t="s">
        <v>394</v>
      </c>
    </row>
    <row r="52" s="83" customFormat="1" ht="22.5" customHeight="1" spans="1:10">
      <c r="A52" s="107"/>
      <c r="B52" s="107"/>
      <c r="C52" s="214" t="s">
        <v>285</v>
      </c>
      <c r="D52" s="214" t="s">
        <v>300</v>
      </c>
      <c r="E52" s="214" t="s">
        <v>395</v>
      </c>
      <c r="F52" s="104" t="s">
        <v>294</v>
      </c>
      <c r="G52" s="214" t="s">
        <v>334</v>
      </c>
      <c r="H52" s="104" t="s">
        <v>303</v>
      </c>
      <c r="I52" s="104" t="s">
        <v>291</v>
      </c>
      <c r="J52" s="213" t="s">
        <v>396</v>
      </c>
    </row>
    <row r="53" s="83" customFormat="1" ht="22.5" customHeight="1" spans="1:10">
      <c r="A53" s="107"/>
      <c r="B53" s="107"/>
      <c r="C53" s="214" t="s">
        <v>285</v>
      </c>
      <c r="D53" s="214" t="s">
        <v>310</v>
      </c>
      <c r="E53" s="214" t="s">
        <v>397</v>
      </c>
      <c r="F53" s="104" t="s">
        <v>294</v>
      </c>
      <c r="G53" s="214" t="s">
        <v>398</v>
      </c>
      <c r="H53" s="104" t="s">
        <v>376</v>
      </c>
      <c r="I53" s="104" t="s">
        <v>332</v>
      </c>
      <c r="J53" s="213" t="s">
        <v>399</v>
      </c>
    </row>
    <row r="54" s="83" customFormat="1" ht="22.5" customHeight="1" spans="1:10">
      <c r="A54" s="107"/>
      <c r="B54" s="107"/>
      <c r="C54" s="214" t="s">
        <v>313</v>
      </c>
      <c r="D54" s="214" t="s">
        <v>314</v>
      </c>
      <c r="E54" s="214" t="s">
        <v>400</v>
      </c>
      <c r="F54" s="104" t="s">
        <v>294</v>
      </c>
      <c r="G54" s="214" t="s">
        <v>334</v>
      </c>
      <c r="H54" s="104" t="s">
        <v>303</v>
      </c>
      <c r="I54" s="104" t="s">
        <v>291</v>
      </c>
      <c r="J54" s="213" t="s">
        <v>401</v>
      </c>
    </row>
    <row r="55" s="83" customFormat="1" ht="22.5" customHeight="1" spans="1:10">
      <c r="A55" s="107"/>
      <c r="B55" s="107"/>
      <c r="C55" s="214" t="s">
        <v>313</v>
      </c>
      <c r="D55" s="214" t="s">
        <v>314</v>
      </c>
      <c r="E55" s="214" t="s">
        <v>402</v>
      </c>
      <c r="F55" s="104" t="s">
        <v>294</v>
      </c>
      <c r="G55" s="214" t="s">
        <v>334</v>
      </c>
      <c r="H55" s="104" t="s">
        <v>303</v>
      </c>
      <c r="I55" s="104" t="s">
        <v>291</v>
      </c>
      <c r="J55" s="213" t="s">
        <v>403</v>
      </c>
    </row>
    <row r="56" s="83" customFormat="1" ht="22.5" customHeight="1" spans="1:10">
      <c r="A56" s="107"/>
      <c r="B56" s="107"/>
      <c r="C56" s="214" t="s">
        <v>317</v>
      </c>
      <c r="D56" s="214" t="s">
        <v>318</v>
      </c>
      <c r="E56" s="214" t="s">
        <v>404</v>
      </c>
      <c r="F56" s="104" t="s">
        <v>294</v>
      </c>
      <c r="G56" s="214" t="s">
        <v>334</v>
      </c>
      <c r="H56" s="104" t="s">
        <v>303</v>
      </c>
      <c r="I56" s="104" t="s">
        <v>291</v>
      </c>
      <c r="J56" s="213" t="s">
        <v>405</v>
      </c>
    </row>
    <row r="57" s="83" customFormat="1" ht="22.5" customHeight="1" spans="1:10">
      <c r="A57" s="107"/>
      <c r="B57" s="107"/>
      <c r="C57" s="214" t="s">
        <v>321</v>
      </c>
      <c r="D57" s="214" t="s">
        <v>322</v>
      </c>
      <c r="E57" s="214" t="s">
        <v>322</v>
      </c>
      <c r="F57" s="104" t="s">
        <v>288</v>
      </c>
      <c r="G57" s="214" t="s">
        <v>406</v>
      </c>
      <c r="H57" s="104" t="s">
        <v>324</v>
      </c>
      <c r="I57" s="104" t="s">
        <v>291</v>
      </c>
      <c r="J57" s="213" t="s">
        <v>407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  <vt:lpstr>部门整体支出绩效目标表13</vt:lpstr>
      <vt:lpstr>部门单位基本信息表14</vt:lpstr>
      <vt:lpstr>重点领域项目名单15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　　　</cp:lastModifiedBy>
  <dcterms:created xsi:type="dcterms:W3CDTF">2026-01-13T14:51:00Z</dcterms:created>
  <dcterms:modified xsi:type="dcterms:W3CDTF">2026-03-12T02:14:08Z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