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<sst xmlns="http://schemas.openxmlformats.org/spreadsheetml/2006/main" count="1229" uniqueCount="503">
  <si>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</si>
  <si>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</si>
  <si>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</si>
  <si>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</si>
  <si>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</si>
  <si>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</si>
  <si>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</si>
  <si>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</si>
  <si>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</si>
  <si>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</si>
  <si>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</si>
  <si>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</si>
  <si>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</si>
  <si>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</si>
  <si>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</si>
  <si>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</si>
  <si>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</si>
  <si>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</si>
  <si>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</si>
  <si>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</si>
  <si>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</si>
  <si>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</si>
  <si>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</si>
  <si>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</si>
  <si>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</si>
  <si>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</si>
  <si>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</si>
  <si>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</si>
  <si>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</si>
  <si>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</si>
  <si>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</si>
  <si>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</si>
  <si>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</si>
  <si>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</si>
  <si>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</si>
  <si>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</si>
  <si>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</si>
  <si>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</si>
  <si>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</si>
  <si>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</si>
  <si>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</si>
  <si>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</si>
  <si>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</si>
  <si>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</si>
  <si>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</si>
  <si>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</si>
  <si>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</si>
  <si>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</si>
  <si>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</si>
  <si>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</si>
  <si>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</si>
  <si>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</si>
  <si>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</si>
  <si>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</si>
  <si>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</si>
  <si>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</si>
  <si>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</si>
  <si>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</si>
  <si>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</si>
  <si>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</si>
  <si>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</si>
  <si>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</si>
  <si>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</si>
  <si>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</si>
  <si>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</si>
  <si>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</si>
  <si>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</si>
  <si>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</si>
  <si>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</si>
  <si>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</si>
  <si>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</si>
  <si>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105013</t>
  </si>
  <si>
    <t>香格里拉市小中甸镇小学</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</si>
  <si>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</si>
  <si>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</si>
  <si>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</si>
  <si>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</si>
  <si>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</si>
  <si>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</si>
  <si>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</si>
  <si>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</si>
  <si>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</si>
  <si>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</si>
  <si>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</si>
  <si>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</si>
  <si>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</si>
  <si>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205</t>
  </si>
  <si>
    <t>教育支出</t>
  </si>
  <si>
    <t>20502</t>
  </si>
  <si>
    <t>2050201</t>
  </si>
  <si>
    <t>2050202</t>
  </si>
  <si>
    <t>20507</t>
  </si>
  <si>
    <t>2050701</t>
  </si>
  <si>
    <t>20599</t>
  </si>
  <si>
    <t>2059999</t>
  </si>
  <si>
    <t>208</t>
  </si>
  <si>
    <t>社会保障和就业支出</t>
  </si>
  <si>
    <t>20805</t>
  </si>
  <si>
    <t>2080505</t>
  </si>
  <si>
    <t>2080506</t>
  </si>
  <si>
    <t>2080599</t>
  </si>
  <si>
    <t>20808</t>
  </si>
  <si>
    <t>2080801</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</si>
  <si>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</si>
  <si>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</si>
  <si>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</si>
  <si>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</si>
  <si>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</si>
  <si>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</si>
  <si>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</si>
  <si>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</si>
  <si>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</si>
  <si>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</si>
  <si>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</si>
  <si>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</si>
  <si>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</si>
  <si>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</si>
  <si>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</si>
  <si>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</si>
  <si>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</si>
  <si>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</si>
  <si>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</si>
  <si>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</si>
  <si>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</si>
  <si>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</si>
  <si>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</si>
  <si>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</si>
  <si>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</si>
  <si>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</si>
  <si>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</si>
  <si>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</si>
  <si>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</si>
  <si>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</si>
  <si>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</si>
  <si>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</si>
  <si>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</si>
  <si>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</si>
  <si>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</si>
  <si>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</si>
  <si>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</si>
  <si>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</si>
  <si>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</si>
  <si>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</si>
  <si>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</si>
  <si>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</si>
  <si>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</si>
  <si>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</si>
  <si>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</si>
  <si>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</si>
  <si>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</si>
  <si>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</si>
  <si>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</si>
  <si>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</si>
  <si>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</si>
  <si>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</si>
  <si>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</si>
  <si>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</si>
  <si>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</si>
  <si>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</si>
  <si>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</si>
  <si>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</si>
  <si>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</si>
  <si>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</si>
  <si>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</si>
  <si>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普通教育</t>
  </si>
  <si>
    <t>学前教育</t>
  </si>
  <si>
    <t>小学教育</t>
  </si>
  <si>
    <t>特殊教育</t>
  </si>
  <si>
    <t>特殊学校教育</t>
  </si>
  <si>
    <t>其他教育支出</t>
  </si>
  <si>
    <t>行政事业单位养老支出</t>
  </si>
  <si>
    <t>机关事业单位基本养老保险缴费支出</t>
  </si>
  <si>
    <t>其他行政事业单位养老支出</t>
  </si>
  <si>
    <t>抚恤</t>
  </si>
  <si>
    <t>死亡抚恤</t>
  </si>
  <si>
    <t>行政事业单位医疗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</si>
  <si>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</si>
  <si>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</si>
  <si>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</si>
  <si>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</si>
  <si>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</si>
  <si>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</si>
  <si>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</si>
  <si>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</si>
  <si>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</si>
  <si>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</si>
  <si>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</si>
  <si>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</si>
  <si>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</si>
  <si>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</si>
  <si>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</si>
  <si>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</si>
  <si>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</si>
  <si>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</si>
  <si>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</si>
  <si>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</si>
  <si>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</si>
  <si>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</si>
  <si>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</si>
  <si>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</si>
  <si>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</si>
  <si>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</si>
  <si>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</si>
  <si>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</si>
  <si>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</si>
  <si>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</si>
  <si>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</si>
  <si>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</si>
  <si>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533421210000000018783</t>
  </si>
  <si>
    <t>事业人员工资支出</t>
  </si>
  <si>
    <t>30101</t>
  </si>
  <si>
    <t>基本工资</t>
  </si>
  <si>
    <t>30102</t>
  </si>
  <si>
    <t>津贴补贴</t>
  </si>
  <si>
    <t>30107</t>
  </si>
  <si>
    <t>绩效工资</t>
  </si>
  <si>
    <t>533421261100004888317</t>
  </si>
  <si>
    <t>事业人员年终绩效奖励</t>
  </si>
  <si>
    <t>533421231100001479197</t>
  </si>
  <si>
    <t>事业人员基础绩效</t>
  </si>
  <si>
    <t>533421210000000018784</t>
  </si>
  <si>
    <t>社会保障缴费</t>
  </si>
  <si>
    <t>30108</t>
  </si>
  <si>
    <t>机关事业单位基本养老保险缴费</t>
  </si>
  <si>
    <t>30110</t>
  </si>
  <si>
    <t>职工基本医疗保险缴费</t>
  </si>
  <si>
    <t>30111</t>
  </si>
  <si>
    <t>公务员医疗补助缴费</t>
  </si>
  <si>
    <t>30112</t>
  </si>
  <si>
    <t>其他社会保障缴费</t>
  </si>
  <si>
    <t>533421210000000018785</t>
  </si>
  <si>
    <t>30113</t>
  </si>
  <si>
    <t>533421210000000018791</t>
  </si>
  <si>
    <t>办公经费</t>
  </si>
  <si>
    <t>30201</t>
  </si>
  <si>
    <t>办公费</t>
  </si>
  <si>
    <t>30211</t>
  </si>
  <si>
    <t>差旅费</t>
  </si>
  <si>
    <t>533421251100003594474</t>
  </si>
  <si>
    <t>公车购置及运维费</t>
  </si>
  <si>
    <t>30231</t>
  </si>
  <si>
    <t>公务用车运行维护费</t>
  </si>
  <si>
    <t>30206</t>
  </si>
  <si>
    <t>电费</t>
  </si>
  <si>
    <t>533421221100000294685</t>
  </si>
  <si>
    <t>工会经费</t>
  </si>
  <si>
    <t>30228</t>
  </si>
  <si>
    <t>30299</t>
  </si>
  <si>
    <t>其他商品和服务支出</t>
  </si>
  <si>
    <t>533421241100002161255</t>
  </si>
  <si>
    <t>体检费</t>
  </si>
  <si>
    <t>533421251100003579965</t>
  </si>
  <si>
    <t>乡村教师生活补助县级资金</t>
  </si>
  <si>
    <t>30399</t>
  </si>
  <si>
    <t>其他对个人和家庭的补助</t>
  </si>
  <si>
    <t>533421261100004927229</t>
  </si>
  <si>
    <t>小中甸镇小学特岗教师工资经费</t>
  </si>
  <si>
    <t>533421261100004932188</t>
  </si>
  <si>
    <t>2026年小中甸镇小学遗属遗孀生活补助经费</t>
  </si>
  <si>
    <t>533421261100004899521</t>
  </si>
  <si>
    <t>其他人员支出</t>
  </si>
  <si>
    <t>30199</t>
  </si>
  <si>
    <t>其他工资福利支出</t>
  </si>
  <si>
    <t>预算05-1表</t>
  </si>
  <si>
    <t>2026年部门项目支出预算表</t>
  </si>
  <si>
    <t>项目分类</t>
  </si>
  <si>
    <t>项目单位</t>
  </si>
  <si>
    <t>本年拨款</t>
  </si>
  <si>
    <t>其中：本次下达</t>
  </si>
  <si>
    <t>城乡义务教育普通公用经费县级补助资金</t>
  </si>
  <si>
    <t>民生类</t>
  </si>
  <si>
    <t>533421251100003579865</t>
  </si>
  <si>
    <t>城乡义务教育特殊教育公用经费县级资金</t>
  </si>
  <si>
    <t>533421251100003579875</t>
  </si>
  <si>
    <t>公办幼儿园生均公用经费</t>
  </si>
  <si>
    <t>533421251100003579964</t>
  </si>
  <si>
    <t>小中甸镇小学市直机关党支部党建工作经费</t>
  </si>
  <si>
    <t>专项业务类</t>
  </si>
  <si>
    <t>533421261100004929239</t>
  </si>
  <si>
    <t>小中甸镇小学学生体检经费</t>
  </si>
  <si>
    <t>533421261100004927203</t>
  </si>
  <si>
    <t>小中甸镇小学义务教育学校课后服务经费</t>
  </si>
  <si>
    <t>533421261100004927191</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</si>
  <si>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</si>
  <si>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</si>
  <si>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</si>
  <si>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</si>
  <si>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</si>
  <si>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</si>
  <si>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</si>
  <si>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</si>
  <si>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</si>
  <si>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</si>
  <si>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</si>
  <si>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</si>
  <si>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</si>
  <si>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</si>
  <si>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在校学生人数184人；进行2次政策宣传；学校公用经费能够保证学校日常教育教学正常运行；教师培训次数大于等于5次。小中甸镇幼儿园教育教学经费享受合计109800.00元，用于支付电费、采购办公设备、教师培训费、日常维修维护费、日常零星办公费用等。						
</t>
  </si>
  <si>
    <t>产出指标</t>
  </si>
  <si>
    <t>数量指标</t>
  </si>
  <si>
    <t>在校学生数</t>
  </si>
  <si>
    <t>=</t>
  </si>
  <si>
    <t>184</t>
  </si>
  <si>
    <t>人</t>
  </si>
  <si>
    <t>定量指标</t>
  </si>
  <si>
    <t>反映获补助人员的数量情况</t>
  </si>
  <si>
    <t>政策宣传次数</t>
  </si>
  <si>
    <t>&gt;</t>
  </si>
  <si>
    <t>次</t>
  </si>
  <si>
    <t xml:space="preserve">反映补助政策的宣传力度情况。即通过门户网站、报刊、通信、电视、户外广告等对补助政策进行宣传的次数。
</t>
  </si>
  <si>
    <t>教师培训次数</t>
  </si>
  <si>
    <t>&gt;=</t>
  </si>
  <si>
    <t xml:space="preserve">反映学校教师培训情况。
</t>
  </si>
  <si>
    <t>质量指标</t>
  </si>
  <si>
    <t>资金使用情况公示</t>
  </si>
  <si>
    <t>95</t>
  </si>
  <si>
    <t>%</t>
  </si>
  <si>
    <t>反映补助事项在特定办事大厅、官网、媒体或其他渠道按规定进行公示的情况。
补助事项公示度=按规定公布事项/按规定应公布事项*100%</t>
  </si>
  <si>
    <t>教师培训合格率</t>
  </si>
  <si>
    <t>100</t>
  </si>
  <si>
    <t>反映学校教师培训合格情况</t>
  </si>
  <si>
    <t>购买设备合格率</t>
  </si>
  <si>
    <t>按需采购设备。</t>
  </si>
  <si>
    <t>时效指标</t>
  </si>
  <si>
    <t>支付及时率</t>
  </si>
  <si>
    <t>98</t>
  </si>
  <si>
    <t>按时支付相关费用</t>
  </si>
  <si>
    <t>效益指标</t>
  </si>
  <si>
    <t>社会效益</t>
  </si>
  <si>
    <t>提高教学质量</t>
  </si>
  <si>
    <t>反映中央及省级资金使用情况，对教学质量的改善程度。</t>
  </si>
  <si>
    <t>满意度指标</t>
  </si>
  <si>
    <t>服务对象满意度</t>
  </si>
  <si>
    <t>受益对象满意度</t>
  </si>
  <si>
    <t>"反映服务对象的满意程度。</t>
  </si>
  <si>
    <t>成本指标</t>
  </si>
  <si>
    <t>经济成本指标</t>
  </si>
  <si>
    <t>公用经费指标经济成本</t>
  </si>
  <si>
    <t>110400</t>
  </si>
  <si>
    <t>元</t>
  </si>
  <si>
    <t>反映项目实施过程中是否按照补助标准进行使用发放</t>
  </si>
  <si>
    <t>香格里拉市小中甸小学市直机关党支部党建工作经费2000元，用于党建工作</t>
  </si>
  <si>
    <t>党建经费保障人数</t>
  </si>
  <si>
    <t>31</t>
  </si>
  <si>
    <t xml:space="preserve">反映党员人数
</t>
  </si>
  <si>
    <t>党支部活动开展次数</t>
  </si>
  <si>
    <t xml:space="preserve">反映党建活动的开展情况
</t>
  </si>
  <si>
    <t>兑现准确率</t>
  </si>
  <si>
    <t xml:space="preserve">"反映补助准确发放的情况。
补助兑现准确率=补助兑付额/应付额*100%"
</t>
  </si>
  <si>
    <t>党建经费事项公示度</t>
  </si>
  <si>
    <t xml:space="preserve">"反映党建经费事项在特定办事大厅、官网、媒体或其他渠道按规定进行公示的情况。
党建经费事项公示度=按规定公布事项/按规定应公布事项*100%"
</t>
  </si>
  <si>
    <t>发放支付率</t>
  </si>
  <si>
    <t xml:space="preserve">"反映发放单位及时发放补助资金的情况。
发放及时率=在时限内发放资金/应发放资金*100%"
</t>
  </si>
  <si>
    <t>部门运转</t>
  </si>
  <si>
    <t>正常运转</t>
  </si>
  <si>
    <t>是/否</t>
  </si>
  <si>
    <t>定性指标</t>
  </si>
  <si>
    <t xml:space="preserve">"反映部门（单位）正常运转情况。
"
</t>
  </si>
  <si>
    <t>“党建经费”控制情况</t>
  </si>
  <si>
    <t>2000</t>
  </si>
  <si>
    <t xml:space="preserve">反映实际党建经费支出情况
</t>
  </si>
  <si>
    <t>90</t>
  </si>
  <si>
    <t xml:space="preserve">反映部门（单位）人员对公用经费保障的满意程度。
</t>
  </si>
  <si>
    <t>经济成本</t>
  </si>
  <si>
    <t xml:space="preserve">根据资金使用情况
</t>
  </si>
  <si>
    <t>小中甸镇小学学生每年两次的常规体检和结核筛查，每生102元和学校体检报告费300元，学生人数以9月份数据为准进行测算。</t>
  </si>
  <si>
    <t>完成学生体检次数</t>
  </si>
  <si>
    <t xml:space="preserve">反映全市各个中小学学生进行春季、秋季两次体检
</t>
  </si>
  <si>
    <t>完成学生体检人数</t>
  </si>
  <si>
    <t>1114</t>
  </si>
  <si>
    <t>反映学校学生体检的人数</t>
  </si>
  <si>
    <t>对创建卫生城市的促进率</t>
  </si>
  <si>
    <t xml:space="preserve">反映对创建健康县城的促进情况
</t>
  </si>
  <si>
    <t>学生体检时限</t>
  </si>
  <si>
    <t>2026年12月1日</t>
  </si>
  <si>
    <t>年-月-日</t>
  </si>
  <si>
    <t xml:space="preserve">反映学校学生体检的时间
</t>
  </si>
  <si>
    <t>学生健康动态监控率</t>
  </si>
  <si>
    <t xml:space="preserve">创卫工作要求
</t>
  </si>
  <si>
    <t>学生参与体检的覆盖率</t>
  </si>
  <si>
    <t xml:space="preserve">学校组织学生参与体检的情况
</t>
  </si>
  <si>
    <t>学校和学生满意度</t>
  </si>
  <si>
    <t xml:space="preserve">民意调查
</t>
  </si>
  <si>
    <t>57114</t>
  </si>
  <si>
    <t xml:space="preserve">元 </t>
  </si>
  <si>
    <t xml:space="preserve">反映学生体检产生的费用
</t>
  </si>
  <si>
    <t>课后服务工作在坚持教师自愿的前提下，充分调动教师参与课后服务工作的积极性和主动性。为了充分调动参与课后服务教师的工作积极性，对于课后服务期间服务内容有创新、有温度、有深度，能够让家长满意，能够让学生大有收获，学校好评的教师，予以奖励。完善与新时代教师岗位职责、实际工作、工作业绩、工作态度紧密联系的经费保障机制，实行按劳分配。优先用于对完成教学和管理任务后，额外承担体育锻炼和作业辅导的课后服务一线教师和相关人员的补助。完成2026年香格里拉市小中甸镇小学课后服务工作的开展，</t>
  </si>
  <si>
    <t>课后服务费受益学生人数</t>
  </si>
  <si>
    <t>反映课后服务费受益学生人数</t>
  </si>
  <si>
    <t>开展课后服务费项目</t>
  </si>
  <si>
    <t>18</t>
  </si>
  <si>
    <t>门</t>
  </si>
  <si>
    <t xml:space="preserve">反映我校开展课后服务费开设的课程数
</t>
  </si>
  <si>
    <t>获补助教师覆盖率</t>
  </si>
  <si>
    <t>99</t>
  </si>
  <si>
    <t xml:space="preserve">反映开展课后服务费获补助教师覆盖程度
</t>
  </si>
  <si>
    <t>课后服务时间达标率</t>
  </si>
  <si>
    <t xml:space="preserve">反映开展课后服务课时时长达标程度
</t>
  </si>
  <si>
    <t>课后服务费按发放及时率</t>
  </si>
  <si>
    <t>97</t>
  </si>
  <si>
    <t xml:space="preserve">反映该项目资金发放兑付时效
</t>
  </si>
  <si>
    <t>课后服务对双减工作的促进率</t>
  </si>
  <si>
    <t xml:space="preserve">反映课后服务对的双减工作的促进情况
</t>
  </si>
  <si>
    <t>受益对象对满意教育的认可度</t>
  </si>
  <si>
    <t xml:space="preserve">反映开展课后服务教师及学生对满意教育的认可度
</t>
  </si>
  <si>
    <t>指标经济成本指标</t>
  </si>
  <si>
    <t>167100</t>
  </si>
  <si>
    <t xml:space="preserve">反映课后服务学生资金到位金额及是否达标
</t>
  </si>
  <si>
    <t>根据财教〔2021〕72号 《特殊教育补助资金管理办法》的要求，发放补助标准为7000元/人/年，2026年香格里拉市小中甸镇小学预计特殊教育学生数为2人，2026年特殊教育公用资金合计申报数为14,000.00元，其中中央保障资金占比80%，资金金额为11200.00元，省级保障资金占比18%，资金金额为2520.00元,本级保障资金占比2%,资金金额为280.00元。</t>
  </si>
  <si>
    <t>反映补助政策的宣传力度情况。即通过门户网站、报刊、通信、电视、户外广告等对补助政策进行宣传的次数。</t>
  </si>
  <si>
    <t>获补对象数</t>
  </si>
  <si>
    <t>人(人次、家)</t>
  </si>
  <si>
    <t>反映获补助人员、企业的数量情况，也适用补贴、资助等形式的补助。</t>
  </si>
  <si>
    <t>获补覆盖率</t>
  </si>
  <si>
    <t>获补覆盖率=实际获得补助人数/申请符合标准人数*100%</t>
  </si>
  <si>
    <t>获补对象准确率</t>
  </si>
  <si>
    <t>反映获补助对象认定的准确性情况。
获补对象准确率=抽检符合标准的补助对象数/抽检实际补助对象数*100%</t>
  </si>
  <si>
    <t>资金使用及时率</t>
  </si>
  <si>
    <t>是</t>
  </si>
  <si>
    <t>反映发放单位及时发放补助资金的情况。
发放及时率=在时限内发放资金/应发放资金*100%</t>
  </si>
  <si>
    <t>生活状况改善</t>
  </si>
  <si>
    <t>持续改善</t>
  </si>
  <si>
    <t>反映补助促进受助对象生活状况改善的情况。</t>
  </si>
  <si>
    <t>政策知晓率</t>
  </si>
  <si>
    <t>反映补助政策的宣传效果情况。
政策知晓率=调查中补助政策知晓人数/调查总人数*100%</t>
  </si>
  <si>
    <t>反映获补助受益对象的满意程度。</t>
  </si>
  <si>
    <t>7000</t>
  </si>
  <si>
    <t>元/人年</t>
  </si>
  <si>
    <t>反映考核项目实施过程中是否按照文件规定的金额进行使用。</t>
  </si>
  <si>
    <t>在校学生人数557人；进行2次政策宣传；学校公用经费能够保证学校日常教育教学正常运行；教师培训次数大于等于10次。2026年城乡义务教育公用经费享受合计566100.00元，用于支付水电费、购买固定资产、教师培训费、日常维修维护费、日常零星办公费用等。</t>
  </si>
  <si>
    <t>10</t>
  </si>
  <si>
    <t>反映学校教师培训情况。</t>
  </si>
  <si>
    <t>557</t>
  </si>
  <si>
    <t>反映获补助人员的数量情况。</t>
  </si>
  <si>
    <t>按时支付相关费用。</t>
  </si>
  <si>
    <t>反映服务对象的满意程度。</t>
  </si>
  <si>
    <t>本级指标经济成本</t>
  </si>
  <si>
    <t>11300</t>
  </si>
  <si>
    <t>反映公用经费本级部分到位金额及使用效果</t>
  </si>
  <si>
    <t>预算06表</t>
  </si>
  <si>
    <t>2026年部门政府性基金预算支出预算表</t>
  </si>
  <si>
    <t>政府性基金预算支出预算表</t>
  </si>
  <si>
    <t>单位名称：全部</t>
  </si>
  <si>
    <t>本年政府性基金预算支出</t>
  </si>
  <si>
    <t>注：我单位不涉及此表内容。</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</si>
  <si>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</si>
  <si>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</si>
  <si>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</si>
  <si>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</si>
  <si>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</si>
  <si>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</si>
  <si>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</si>
  <si>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</si>
  <si>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</si>
  <si>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</si>
  <si>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</si>
  <si>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A3、A4复印纸</t>
  </si>
  <si>
    <t>A05040101 复印纸</t>
  </si>
  <si>
    <t>公务用车维修保养</t>
  </si>
  <si>
    <t>C23120301 车辆维修和保养服务</t>
  </si>
  <si>
    <t>公务用车保险</t>
  </si>
  <si>
    <t>C1804010201 机动车保险服务</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</si>
  <si>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</si>
  <si>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</si>
  <si>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</si>
  <si>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</si>
  <si>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</si>
  <si>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</si>
  <si>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</si>
  <si>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</si>
  <si>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</si>
  <si>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</si>
  <si>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</si>
  <si>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</si>
  <si>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</si>
  <si>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</si>
  <si>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</si>
  <si>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</si>
  <si>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</si>
  <si>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</si>
  <si>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单位名称：香格里拉市小中甸镇小学</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</si>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</sst>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hh:mm:ss"/>
    <numFmt numFmtId="178" formatCode="yyyy\-mm\-dd\ hh:mm:ss"/>
    <numFmt numFmtId="179" formatCode="yyyy\-mm\-dd"/>
    <numFmt numFmtId="180" formatCode="#,##0.00;\-#,##0.00;;@"/>
  </numFmts>
  <fonts count="52">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sz val="11"/>
      <name val="宋体"/>
      <charset val="134"/>
      <scheme val="minor"/>
    </font>
    <font>
      <b/>
      <sz val="11"/>
      <color theme="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6" borderId="17" applyNumberFormat="0" applyAlignment="0" applyProtection="0">
      <alignment vertical="center"/>
    </xf>
    <xf numFmtId="0" fontId="42" fillId="7" borderId="18" applyNumberFormat="0" applyAlignment="0" applyProtection="0">
      <alignment vertical="center"/>
    </xf>
    <xf numFmtId="0" fontId="43" fillId="7" borderId="17" applyNumberFormat="0" applyAlignment="0" applyProtection="0">
      <alignment vertical="center"/>
    </xf>
    <xf numFmtId="0" fontId="44" fillId="8"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9" fontId="10" fillId="0" borderId="7">
      <alignment horizontal="right" vertical="center"/>
    </xf>
    <xf numFmtId="180" fontId="10" fillId="0" borderId="7">
      <alignment horizontal="right" vertical="center"/>
    </xf>
    <xf numFmtId="180" fontId="10" fillId="0" borderId="7">
      <alignment horizontal="right" vertical="center"/>
    </xf>
  </cellStyleXfs>
  <cellXfs count="286">
    <xf numFmtId="0" fontId="0" fillId="0" borderId="0" xfId="0" applyFont="1" applyBorder="1"/>
    <xf numFmtId="0" fontId="0" fillId="0" borderId="0" xfId="0" applyFill="1" applyBorder="1" applyAlignment="1" applyProtection="1">
      <alignment vertical="center"/>
    </xf>
    <xf numFmtId="49" fontId="1" fillId="0" borderId="0" xfId="0" applyNumberFormat="1" applyFont="1" applyFill="1" applyAlignment="1" applyProtection="1"/>
    <xf numFmtId="0" fontId="1" fillId="0" borderId="0" xfId="0" applyFont="1" applyFill="1" applyAlignment="1" applyProtection="1"/>
    <xf numFmtId="0" fontId="1"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xf>
    <xf numFmtId="0" fontId="5" fillId="0" borderId="0" xfId="0" applyFont="1" applyFill="1" applyAlignment="1" applyProtection="1"/>
    <xf numFmtId="0" fontId="1" fillId="0" borderId="0" xfId="0" applyFont="1" applyFill="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wrapText="1"/>
      <protection locked="0"/>
    </xf>
    <xf numFmtId="49" fontId="7" fillId="0" borderId="7" xfId="53" applyFont="1">
      <alignment horizontal="left"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49" fontId="1" fillId="0" borderId="0" xfId="0" applyNumberFormat="1" applyFont="1" applyBorder="1"/>
    <xf numFmtId="0" fontId="1"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180" fontId="7" fillId="0" borderId="7" xfId="0" applyNumberFormat="1" applyFont="1" applyBorder="1" applyAlignment="1">
      <alignment horizontal="right" vertical="center"/>
    </xf>
    <xf numFmtId="0" fontId="8" fillId="2" borderId="0" xfId="0" applyFont="1" applyFill="1" applyBorder="1"/>
    <xf numFmtId="0" fontId="8" fillId="3" borderId="0" xfId="0" applyFont="1" applyFill="1" applyBorder="1"/>
    <xf numFmtId="0" fontId="9" fillId="0" borderId="0" xfId="0" applyFont="1" applyBorder="1"/>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76" fontId="10" fillId="0" borderId="7" xfId="49" applyNumberFormat="1" applyFont="1" applyBorder="1">
      <alignment horizontal="right" vertical="center"/>
    </xf>
    <xf numFmtId="180" fontId="10" fillId="0" borderId="7" xfId="56" applyNumberFormat="1" applyFont="1" applyBorder="1">
      <alignment horizontal="right" vertical="center"/>
    </xf>
    <xf numFmtId="49" fontId="14" fillId="0" borderId="7" xfId="53" applyNumberFormat="1" applyFont="1" applyBorder="1" applyAlignment="1">
      <alignment horizontal="center" vertical="center" wrapText="1"/>
    </xf>
    <xf numFmtId="176" fontId="15" fillId="0" borderId="7" xfId="49" applyNumberFormat="1" applyFont="1" applyBorder="1">
      <alignment horizontal="right" vertical="center"/>
    </xf>
    <xf numFmtId="180" fontId="15" fillId="0" borderId="7" xfId="56" applyNumberFormat="1" applyFont="1" applyBorder="1">
      <alignment horizontal="righ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4" fillId="0" borderId="0" xfId="0" applyFont="1" applyFill="1" applyAlignment="1" applyProtection="1">
      <alignment horizontal="right" vertical="center"/>
      <protection locked="0"/>
    </xf>
    <xf numFmtId="0" fontId="1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6" fillId="0" borderId="0" xfId="0" applyFont="1" applyFill="1" applyAlignment="1" applyProtection="1">
      <alignment vertical="center"/>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vertical="center" wrapText="1"/>
    </xf>
    <xf numFmtId="0" fontId="4"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0" fontId="1" fillId="0" borderId="0" xfId="0" applyFont="1" applyFill="1" applyAlignment="1" applyProtection="1">
      <alignment horizontal="right" vertical="center"/>
    </xf>
    <xf numFmtId="0" fontId="7"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wrapText="1"/>
    </xf>
    <xf numFmtId="0" fontId="5" fillId="0" borderId="0" xfId="0" applyFont="1" applyFill="1" applyAlignment="1" applyProtection="1">
      <alignment wrapText="1"/>
    </xf>
    <xf numFmtId="0" fontId="1" fillId="0" borderId="0" xfId="0" applyFont="1" applyFill="1" applyAlignment="1" applyProtection="1">
      <alignment horizontal="right" wrapText="1"/>
    </xf>
    <xf numFmtId="0" fontId="6" fillId="0" borderId="0" xfId="0" applyFont="1" applyFill="1" applyAlignment="1" applyProtection="1">
      <alignment horizontal="right"/>
      <protection locked="0"/>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4" fontId="7" fillId="0" borderId="7" xfId="0" applyNumberFormat="1" applyFont="1" applyFill="1" applyBorder="1" applyAlignment="1" applyProtection="1">
      <alignment horizontal="right" vertical="center"/>
      <protection locked="0"/>
    </xf>
    <xf numFmtId="4" fontId="7" fillId="0" borderId="2" xfId="0" applyNumberFormat="1" applyFont="1" applyFill="1" applyBorder="1" applyAlignment="1" applyProtection="1">
      <alignment horizontal="right" vertical="center"/>
      <protection locked="0"/>
    </xf>
    <xf numFmtId="0" fontId="7" fillId="0" borderId="7" xfId="0" applyFont="1" applyFill="1" applyBorder="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protection locked="0"/>
    </xf>
    <xf numFmtId="0" fontId="7" fillId="0" borderId="0" xfId="0" applyFont="1" applyFill="1" applyAlignment="1" applyProtection="1">
      <alignment vertical="top" wrapText="1"/>
      <protection locked="0"/>
    </xf>
    <xf numFmtId="0" fontId="6" fillId="0" borderId="0" xfId="0" applyFont="1" applyFill="1" applyAlignment="1" applyProtection="1">
      <alignment wrapText="1"/>
    </xf>
    <xf numFmtId="0" fontId="4" fillId="0" borderId="0" xfId="0" applyFont="1" applyFill="1" applyAlignment="1" applyProtection="1">
      <alignment horizontal="right" vertical="center" wrapText="1"/>
      <protection locked="0"/>
    </xf>
    <xf numFmtId="0" fontId="4" fillId="0" borderId="0" xfId="0" applyFont="1" applyFill="1" applyAlignment="1" applyProtection="1">
      <alignment horizontal="right"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protection locked="0"/>
    </xf>
    <xf numFmtId="0" fontId="5" fillId="0" borderId="0" xfId="0" applyFont="1" applyFill="1" applyAlignment="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right" wrapText="1"/>
      <protection locked="0"/>
    </xf>
    <xf numFmtId="0" fontId="4" fillId="0" borderId="0" xfId="0" applyFont="1" applyFill="1" applyAlignment="1" applyProtection="1">
      <alignment horizontal="right" wrapText="1"/>
    </xf>
    <xf numFmtId="0" fontId="5"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3" fontId="5" fillId="0" borderId="6" xfId="0" applyNumberFormat="1" applyFont="1" applyFill="1" applyBorder="1" applyAlignment="1" applyProtection="1">
      <alignment horizontal="center" vertical="center"/>
    </xf>
    <xf numFmtId="0" fontId="4" fillId="0" borderId="6"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protection locked="0"/>
    </xf>
    <xf numFmtId="4" fontId="4" fillId="0" borderId="12"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protection locked="0"/>
    </xf>
    <xf numFmtId="0" fontId="4" fillId="0" borderId="13" xfId="0" applyFont="1" applyFill="1" applyBorder="1" applyAlignment="1" applyProtection="1">
      <alignment horizontal="center" vertical="center"/>
    </xf>
    <xf numFmtId="0" fontId="4" fillId="0" borderId="11" xfId="0" applyFont="1" applyFill="1" applyBorder="1" applyAlignment="1" applyProtection="1">
      <alignment horizontal="left" vertical="center"/>
    </xf>
    <xf numFmtId="0" fontId="4" fillId="0" borderId="11" xfId="0" applyFont="1" applyFill="1" applyBorder="1" applyAlignment="1" applyProtection="1">
      <alignment horizontal="left" vertical="center"/>
      <protection locked="0"/>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right"/>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xf>
    <xf numFmtId="0" fontId="5" fillId="0" borderId="12" xfId="0" applyFont="1" applyFill="1" applyBorder="1" applyAlignment="1" applyProtection="1">
      <alignment horizontal="center" vertical="center"/>
      <protection locked="0"/>
    </xf>
    <xf numFmtId="0" fontId="4" fillId="0" borderId="12" xfId="0" applyFont="1" applyFill="1" applyBorder="1" applyAlignment="1" applyProtection="1">
      <alignment horizontal="right" vertical="center"/>
    </xf>
    <xf numFmtId="0" fontId="19" fillId="0" borderId="0" xfId="0" applyFont="1" applyFill="1" applyAlignment="1" applyProtection="1">
      <alignment horizontal="right"/>
      <protection locked="0"/>
    </xf>
    <xf numFmtId="49" fontId="19" fillId="0" borderId="0" xfId="0" applyNumberFormat="1" applyFont="1" applyFill="1" applyAlignment="1" applyProtection="1">
      <protection locked="0"/>
    </xf>
    <xf numFmtId="0" fontId="1" fillId="0" borderId="0" xfId="0" applyFont="1" applyFill="1" applyAlignment="1" applyProtection="1">
      <alignment horizontal="right"/>
    </xf>
    <xf numFmtId="0" fontId="2" fillId="0" borderId="0" xfId="0" applyFont="1" applyFill="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protection locked="0"/>
    </xf>
    <xf numFmtId="49" fontId="5" fillId="0" borderId="9" xfId="0" applyNumberFormat="1"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center" vertical="center" wrapText="1"/>
      <protection locked="0"/>
    </xf>
    <xf numFmtId="49" fontId="5" fillId="0" borderId="12"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protection locked="0"/>
    </xf>
    <xf numFmtId="4" fontId="4" fillId="0" borderId="12" xfId="0" applyNumberFormat="1" applyFont="1" applyFill="1" applyBorder="1" applyAlignment="1" applyProtection="1">
      <alignment horizontal="right" vertical="center" wrapTex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4" fontId="4" fillId="0" borderId="12" xfId="0" applyNumberFormat="1" applyFont="1" applyFill="1" applyBorder="1" applyAlignment="1" applyProtection="1">
      <alignment horizontal="right" vertical="center"/>
    </xf>
    <xf numFmtId="4" fontId="4" fillId="0" borderId="12" xfId="0" applyNumberFormat="1" applyFont="1" applyFill="1" applyBorder="1" applyAlignment="1" applyProtection="1">
      <alignment horizontal="right" vertical="center" wrapText="1"/>
    </xf>
    <xf numFmtId="3" fontId="5"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7" xfId="0" applyFont="1" applyFill="1" applyBorder="1" applyAlignment="1" applyProtection="1">
      <alignment vertical="center"/>
    </xf>
    <xf numFmtId="0" fontId="7" fillId="0" borderId="7" xfId="0" applyFont="1" applyFill="1" applyBorder="1" applyAlignment="1" applyProtection="1">
      <alignment vertical="top"/>
      <protection locked="0"/>
    </xf>
    <xf numFmtId="0" fontId="6" fillId="0" borderId="0" xfId="0" applyFont="1" applyFill="1" applyAlignment="1" applyProtection="1">
      <alignment vertical="top"/>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protection locked="0"/>
    </xf>
    <xf numFmtId="3" fontId="6" fillId="0" borderId="7" xfId="0" applyNumberFormat="1" applyFont="1" applyFill="1" applyBorder="1" applyAlignment="1" applyProtection="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left" vertical="top" wrapText="1"/>
      <protection locked="0"/>
    </xf>
    <xf numFmtId="180" fontId="7" fillId="0" borderId="7" xfId="56" applyFont="1">
      <alignment horizontal="right" vertical="center"/>
    </xf>
    <xf numFmtId="0" fontId="6"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4" fontId="4" fillId="0" borderId="7" xfId="0" applyNumberFormat="1" applyFont="1" applyFill="1" applyBorder="1" applyAlignment="1" applyProtection="1">
      <alignment horizontal="right" vertical="center" wrapText="1"/>
    </xf>
    <xf numFmtId="4" fontId="4" fillId="0" borderId="7" xfId="0" applyNumberFormat="1" applyFont="1" applyFill="1" applyBorder="1" applyAlignment="1" applyProtection="1">
      <alignment horizontal="right" vertical="center"/>
    </xf>
    <xf numFmtId="0" fontId="6" fillId="0" borderId="0" xfId="0" applyFont="1" applyFill="1" applyAlignment="1" applyProtection="1">
      <alignment vertical="top"/>
      <protection locked="0"/>
    </xf>
    <xf numFmtId="49" fontId="1" fillId="0" borderId="0" xfId="0" applyNumberFormat="1" applyFont="1" applyFill="1" applyAlignment="1" applyProtection="1">
      <protection locked="0"/>
    </xf>
    <xf numFmtId="0" fontId="2"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3" fontId="6" fillId="0" borderId="7" xfId="0" applyNumberFormat="1"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xf>
    <xf numFmtId="0" fontId="4" fillId="0" borderId="7" xfId="0" applyFont="1" applyFill="1" applyBorder="1" applyAlignment="1" applyProtection="1">
      <alignment horizontal="right" vertical="center"/>
      <protection locked="0"/>
    </xf>
    <xf numFmtId="0" fontId="7" fillId="0" borderId="3"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6" fillId="0" borderId="0" xfId="0" applyFont="1" applyFill="1" applyAlignment="1" applyProtection="1">
      <alignment horizontal="center" wrapText="1"/>
    </xf>
    <xf numFmtId="0" fontId="7" fillId="0" borderId="0" xfId="0" applyFont="1" applyFill="1" applyAlignment="1" applyProtection="1"/>
    <xf numFmtId="0" fontId="7" fillId="0" borderId="0" xfId="0" applyFont="1" applyFill="1" applyAlignment="1" applyProtection="1">
      <alignment horizontal="right" wrapText="1"/>
    </xf>
    <xf numFmtId="0" fontId="21" fillId="0" borderId="0" xfId="0" applyFont="1" applyFill="1" applyAlignment="1" applyProtection="1">
      <alignment horizontal="center" vertical="center" wrapText="1"/>
      <protection locked="0"/>
    </xf>
    <xf numFmtId="0" fontId="22" fillId="0" borderId="0" xfId="0" applyFont="1" applyFill="1" applyAlignment="1" applyProtection="1">
      <alignment horizontal="center" vertical="center" wrapText="1"/>
    </xf>
    <xf numFmtId="0" fontId="6" fillId="0" borderId="0" xfId="0" applyFont="1" applyFill="1" applyAlignment="1" applyProtection="1"/>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18" fillId="0" borderId="6"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xf>
    <xf numFmtId="0" fontId="23" fillId="0" borderId="7"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4" fontId="7" fillId="0" borderId="7" xfId="0" applyNumberFormat="1" applyFont="1" applyFill="1" applyBorder="1" applyAlignment="1" applyProtection="1">
      <alignment horizontal="right" vertical="center"/>
    </xf>
    <xf numFmtId="4" fontId="7" fillId="0" borderId="2" xfId="0" applyNumberFormat="1" applyFont="1" applyFill="1" applyBorder="1" applyAlignment="1" applyProtection="1">
      <alignment horizontal="right" vertical="center"/>
    </xf>
    <xf numFmtId="49" fontId="6" fillId="0" borderId="0" xfId="0" applyNumberFormat="1" applyFont="1" applyFill="1" applyAlignment="1" applyProtection="1"/>
    <xf numFmtId="49"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protection locked="0"/>
    </xf>
    <xf numFmtId="4" fontId="7" fillId="0" borderId="7"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6" fillId="0" borderId="2"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 fontId="7" fillId="0" borderId="7" xfId="0" applyNumberFormat="1" applyFont="1" applyFill="1" applyBorder="1" applyAlignment="1" applyProtection="1">
      <alignment horizontal="right" vertical="center" wrapText="1"/>
      <protection locked="0"/>
    </xf>
    <xf numFmtId="0" fontId="24" fillId="0" borderId="0" xfId="0" applyFont="1" applyFill="1" applyAlignment="1" applyProtection="1">
      <alignment horizontal="center" vertical="center"/>
    </xf>
    <xf numFmtId="0" fontId="25" fillId="0" borderId="0" xfId="0" applyFont="1" applyFill="1" applyAlignment="1" applyProtection="1">
      <alignment horizontal="center" vertical="center"/>
    </xf>
    <xf numFmtId="0" fontId="26" fillId="0" borderId="7" xfId="0" applyFont="1" applyFill="1" applyBorder="1" applyAlignment="1" applyProtection="1">
      <alignment vertical="center"/>
    </xf>
    <xf numFmtId="4" fontId="4" fillId="0" borderId="7" xfId="0" applyNumberFormat="1" applyFont="1" applyFill="1" applyBorder="1" applyAlignment="1" applyProtection="1">
      <alignment vertical="center"/>
    </xf>
    <xf numFmtId="0" fontId="26" fillId="0" borderId="7" xfId="0" applyFont="1" applyFill="1" applyBorder="1" applyAlignment="1" applyProtection="1">
      <alignment horizontal="left" vertical="center"/>
      <protection locked="0"/>
    </xf>
    <xf numFmtId="0" fontId="4" fillId="0" borderId="7" xfId="0" applyFont="1" applyFill="1" applyBorder="1" applyAlignment="1" applyProtection="1">
      <alignment vertical="center"/>
      <protection locked="0"/>
    </xf>
    <xf numFmtId="0" fontId="4"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vertical="center"/>
      <protection locked="0"/>
    </xf>
    <xf numFmtId="0" fontId="26" fillId="0" borderId="7" xfId="0" applyFont="1" applyFill="1" applyBorder="1" applyAlignment="1" applyProtection="1">
      <alignment vertical="center"/>
      <protection locked="0"/>
    </xf>
    <xf numFmtId="0" fontId="4" fillId="0" borderId="7" xfId="0" applyFont="1" applyFill="1" applyBorder="1" applyAlignment="1" applyProtection="1">
      <alignment vertical="center"/>
    </xf>
    <xf numFmtId="0" fontId="4" fillId="0" borderId="7" xfId="0" applyFont="1" applyFill="1" applyBorder="1" applyAlignment="1" applyProtection="1">
      <alignment horizontal="left" vertical="center"/>
    </xf>
    <xf numFmtId="0" fontId="26" fillId="0" borderId="7" xfId="0" applyFont="1" applyFill="1" applyBorder="1" applyAlignment="1" applyProtection="1">
      <alignment horizontal="center" vertical="center"/>
    </xf>
    <xf numFmtId="0" fontId="26" fillId="0" borderId="7" xfId="0" applyFont="1" applyFill="1" applyBorder="1" applyAlignment="1" applyProtection="1">
      <alignment horizontal="center" vertical="center"/>
      <protection locked="0"/>
    </xf>
    <xf numFmtId="4" fontId="26" fillId="0" borderId="7" xfId="0" applyNumberFormat="1" applyFont="1" applyFill="1" applyBorder="1" applyAlignme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4"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29" fillId="0" borderId="0" xfId="0" applyFont="1" applyFill="1" applyAlignment="1" applyProtection="1"/>
    <xf numFmtId="0" fontId="6" fillId="0" borderId="4" xfId="0" applyFont="1" applyFill="1" applyBorder="1" applyAlignment="1" applyProtection="1">
      <alignment horizontal="center" vertical="center" wrapText="1"/>
    </xf>
    <xf numFmtId="0" fontId="30" fillId="0" borderId="0" xfId="0" applyFont="1" applyFill="1" applyAlignment="1" applyProtection="1">
      <alignment horizontal="center" vertical="center"/>
    </xf>
    <xf numFmtId="0" fontId="30" fillId="0"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6"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xf>
    <xf numFmtId="0" fontId="4" fillId="0" borderId="6" xfId="0" applyFont="1" applyFill="1" applyBorder="1" applyAlignment="1" applyProtection="1">
      <alignment vertical="center" wrapText="1"/>
    </xf>
    <xf numFmtId="0" fontId="4" fillId="0" borderId="12" xfId="0" applyFont="1" applyFill="1" applyBorder="1" applyAlignment="1" applyProtection="1">
      <alignment vertical="center" wrapText="1"/>
    </xf>
    <xf numFmtId="4" fontId="4" fillId="0" borderId="12" xfId="0" applyNumberFormat="1" applyFont="1" applyFill="1" applyBorder="1" applyAlignment="1" applyProtection="1">
      <alignment vertical="center"/>
    </xf>
    <xf numFmtId="4" fontId="4" fillId="0" borderId="12" xfId="0" applyNumberFormat="1" applyFont="1" applyFill="1" applyBorder="1" applyAlignment="1" applyProtection="1">
      <alignment vertical="center"/>
      <protection locked="0"/>
    </xf>
    <xf numFmtId="0" fontId="26" fillId="0" borderId="7" xfId="0" applyFont="1" applyBorder="1" applyAlignment="1" applyProtection="1">
      <alignment horizontal="center" vertical="center"/>
      <protection locked="0"/>
    </xf>
    <xf numFmtId="0" fontId="26" fillId="0" borderId="7" xfId="0" applyFont="1" applyBorder="1" applyAlignment="1" applyProtection="1">
      <alignment horizontal="right" vertical="center"/>
      <protection locked="0"/>
    </xf>
    <xf numFmtId="4" fontId="26" fillId="0" borderId="7" xfId="0" applyNumberFormat="1" applyFont="1" applyBorder="1" applyAlignment="1">
      <alignment horizontal="right" vertical="center"/>
    </xf>
    <xf numFmtId="4" fontId="26" fillId="0" borderId="7" xfId="0" applyNumberFormat="1" applyFont="1" applyBorder="1" applyAlignment="1" applyProtection="1">
      <alignment horizontal="right" vertical="center"/>
      <protection locked="0"/>
    </xf>
    <xf numFmtId="0" fontId="31" fillId="0" borderId="0" xfId="0" applyFont="1" applyFill="1" applyAlignment="1" applyProtection="1">
      <alignment horizontal="center" vertical="top"/>
    </xf>
    <xf numFmtId="0" fontId="32" fillId="0" borderId="0" xfId="0" applyFont="1" applyFill="1" applyAlignment="1" applyProtection="1">
      <alignment horizontal="center" vertical="center"/>
    </xf>
    <xf numFmtId="0" fontId="4" fillId="0" borderId="6" xfId="0" applyFont="1" applyFill="1" applyBorder="1" applyAlignment="1" applyProtection="1">
      <alignment horizontal="left" vertical="center"/>
    </xf>
    <xf numFmtId="4" fontId="4" fillId="0" borderId="13" xfId="0" applyNumberFormat="1" applyFont="1" applyFill="1" applyBorder="1" applyAlignment="1" applyProtection="1">
      <alignment horizontal="right" vertical="center"/>
      <protection locked="0"/>
    </xf>
    <xf numFmtId="0" fontId="4" fillId="0" borderId="6" xfId="0" applyFont="1" applyFill="1" applyBorder="1" applyAlignment="1" applyProtection="1">
      <alignment horizontal="left" vertical="center"/>
      <protection locked="0"/>
    </xf>
    <xf numFmtId="0" fontId="4" fillId="0" borderId="13" xfId="0" applyFont="1" applyFill="1" applyBorder="1" applyAlignment="1" applyProtection="1">
      <alignment horizontal="right" vertical="center"/>
      <protection locked="0"/>
    </xf>
    <xf numFmtId="0" fontId="6" fillId="0" borderId="7" xfId="0" applyFont="1" applyFill="1" applyBorder="1" applyAlignment="1" applyProtection="1"/>
    <xf numFmtId="0" fontId="26" fillId="0" borderId="6" xfId="0" applyFont="1" applyFill="1" applyBorder="1" applyAlignment="1" applyProtection="1">
      <alignment horizontal="center" vertical="center"/>
    </xf>
    <xf numFmtId="0" fontId="26" fillId="0" borderId="13" xfId="0" applyFont="1" applyFill="1" applyBorder="1" applyAlignment="1" applyProtection="1">
      <alignment horizontal="right" vertical="center"/>
    </xf>
    <xf numFmtId="4" fontId="26" fillId="0" borderId="13" xfId="0" applyNumberFormat="1" applyFont="1" applyFill="1" applyBorder="1" applyAlignment="1" applyProtection="1">
      <alignment horizontal="right" vertical="center"/>
    </xf>
    <xf numFmtId="4" fontId="26"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26" fillId="0" borderId="6" xfId="0" applyFont="1" applyFill="1" applyBorder="1" applyAlignment="1" applyProtection="1">
      <alignment horizontal="center" vertical="center"/>
      <protection locked="0"/>
    </xf>
    <xf numFmtId="4" fontId="26" fillId="0" borderId="13" xfId="0" applyNumberFormat="1" applyFont="1" applyFill="1" applyBorder="1" applyAlignment="1" applyProtection="1">
      <alignment horizontal="right" vertical="center"/>
      <protection locked="0"/>
    </xf>
    <xf numFmtId="4" fontId="26" fillId="0" borderId="7" xfId="0" applyNumberFormat="1" applyFont="1" applyFill="1" applyBorder="1" applyAlignment="1" applyProtection="1">
      <alignment horizontal="right" vertical="center"/>
      <protection locked="0"/>
    </xf>
    <xf numFmtId="0" fontId="4" fillId="0" borderId="0" xfId="0" applyFont="1" applyBorder="1" applyAlignment="1" applyProtection="1" quotePrefix="1">
      <alignment horizontal="lef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TimeStyle" xfId="50"/>
    <cellStyle name="PercentStyle" xfId="51"/>
    <cellStyle name="DateTime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opLeftCell="A20" workbookViewId="0">
      <selection activeCell="C9" sqref="C9"/>
    </sheetView>
  </sheetViews>
  <sheetFormatPr defaultColWidth="10.7090909090909" defaultRowHeight="12" customHeight="1" outlineLevelCol="3"/>
  <cols>
    <col min="1" max="1" width="37.1363636363636" style="1" customWidth="1"/>
    <col min="2" max="2" width="41.5727272727273" style="1" customWidth="1"/>
    <col min="3" max="3" width="42.7090909090909" style="1" customWidth="1"/>
    <col min="4" max="4" width="39.5727272727273" style="1" customWidth="1"/>
    <col min="5" max="16384" width="10.7090909090909" style="1"/>
  </cols>
  <sheetData>
    <row r="1" s="1" customFormat="1" ht="19.5" customHeight="1" spans="1:4">
      <c r="D1" s="139" t="s">
        <v>0</v>
      </c>
    </row>
    <row r="2" s="1" customFormat="1" ht="36" customHeight="1" spans="1:4">
      <c r="A2" s="5" t="s">
        <v>1</v>
      </c>
      <c r="B2" s="270"/>
      <c r="C2" s="270"/>
      <c r="D2" s="270"/>
    </row>
    <row r="3" s="1" customFormat="1" ht="24" customHeight="1" spans="1:4">
      <c r="A3" s="138" t="str">
        <f>"单位名称："&amp;"香格里拉市小中甸镇小学"</f>
        <v>单位名称：香格里拉市小中甸镇小学</v>
      </c>
      <c r="B3" s="271"/>
      <c r="C3" s="271"/>
      <c r="D3" s="137" t="s">
        <v>2</v>
      </c>
    </row>
    <row r="4" s="1" customFormat="1" ht="19.5" customHeight="1" spans="1:4">
      <c r="A4" s="13" t="s">
        <v>3</v>
      </c>
      <c r="B4" s="15"/>
      <c r="C4" s="13" t="s">
        <v>4</v>
      </c>
      <c r="D4" s="15"/>
    </row>
    <row r="5" s="1" customFormat="1" ht="19.5" customHeight="1" spans="1:4">
      <c r="A5" s="90" t="s">
        <v>5</v>
      </c>
      <c r="B5" s="90" t="s">
        <v>6</v>
      </c>
      <c r="C5" s="90" t="s">
        <v>7</v>
      </c>
      <c r="D5" s="90" t="s">
        <v>6</v>
      </c>
    </row>
    <row r="6" s="1" customFormat="1" ht="19.5" customHeight="1" spans="1:4">
      <c r="A6" s="93"/>
      <c r="B6" s="93"/>
      <c r="C6" s="93"/>
      <c r="D6" s="93"/>
    </row>
    <row r="7" s="1" customFormat="1" ht="22.5" customHeight="1" spans="1:4">
      <c r="A7" s="235" t="s">
        <v>8</v>
      </c>
      <c r="B7" s="184">
        <v>23884252.87</v>
      </c>
      <c r="C7" s="235" t="s">
        <v>9</v>
      </c>
      <c r="D7" s="184"/>
    </row>
    <row r="8" s="1" customFormat="1" ht="22.5" customHeight="1" spans="1:4">
      <c r="A8" s="235" t="s">
        <v>10</v>
      </c>
      <c r="B8" s="184"/>
      <c r="C8" s="235" t="s">
        <v>11</v>
      </c>
      <c r="D8" s="184"/>
    </row>
    <row r="9" s="1" customFormat="1" ht="22.5" customHeight="1" spans="1:4">
      <c r="A9" s="235" t="s">
        <v>12</v>
      </c>
      <c r="B9" s="184"/>
      <c r="C9" s="235" t="s">
        <v>13</v>
      </c>
      <c r="D9" s="184"/>
    </row>
    <row r="10" s="1" customFormat="1" ht="22.5" customHeight="1" spans="1:4">
      <c r="A10" s="235" t="s">
        <v>14</v>
      </c>
      <c r="B10" s="133"/>
      <c r="C10" s="235" t="s">
        <v>15</v>
      </c>
      <c r="D10" s="184"/>
    </row>
    <row r="11" s="1" customFormat="1" ht="22.5" customHeight="1" spans="1:4">
      <c r="A11" s="235" t="s">
        <v>16</v>
      </c>
      <c r="B11" s="184"/>
      <c r="C11" s="231" t="s">
        <v>17</v>
      </c>
      <c r="D11" s="133">
        <v>18268564.74</v>
      </c>
    </row>
    <row r="12" s="1" customFormat="1" ht="22.5" customHeight="1" spans="1:4">
      <c r="A12" s="235" t="s">
        <v>18</v>
      </c>
      <c r="B12" s="133"/>
      <c r="C12" s="231" t="s">
        <v>19</v>
      </c>
      <c r="D12" s="133"/>
    </row>
    <row r="13" s="1" customFormat="1" ht="22.5" customHeight="1" spans="1:4">
      <c r="A13" s="235" t="s">
        <v>20</v>
      </c>
      <c r="B13" s="133"/>
      <c r="C13" s="231" t="s">
        <v>21</v>
      </c>
      <c r="D13" s="133"/>
    </row>
    <row r="14" s="1" customFormat="1" ht="22.5" customHeight="1" spans="1:4">
      <c r="A14" s="235" t="s">
        <v>22</v>
      </c>
      <c r="B14" s="133"/>
      <c r="C14" s="231" t="s">
        <v>23</v>
      </c>
      <c r="D14" s="133">
        <v>2233753.7</v>
      </c>
    </row>
    <row r="15" s="1" customFormat="1" ht="22.5" customHeight="1" spans="1:4">
      <c r="A15" s="272" t="s">
        <v>24</v>
      </c>
      <c r="B15" s="133"/>
      <c r="C15" s="231" t="s">
        <v>25</v>
      </c>
      <c r="D15" s="133">
        <v>1687887.16</v>
      </c>
    </row>
    <row r="16" s="1" customFormat="1" ht="22.5" customHeight="1" spans="1:4">
      <c r="A16" s="272" t="s">
        <v>26</v>
      </c>
      <c r="B16" s="273"/>
      <c r="C16" s="231" t="s">
        <v>27</v>
      </c>
      <c r="D16" s="133"/>
    </row>
    <row r="17" s="1" customFormat="1" ht="22.5" customHeight="1" spans="1:4">
      <c r="A17" s="274"/>
      <c r="B17" s="275"/>
      <c r="C17" s="231" t="s">
        <v>28</v>
      </c>
      <c r="D17" s="133"/>
    </row>
    <row r="18" s="1" customFormat="1" ht="22.5" customHeight="1" spans="1:4">
      <c r="A18" s="276"/>
      <c r="B18" s="276"/>
      <c r="C18" s="231" t="s">
        <v>29</v>
      </c>
      <c r="D18" s="133"/>
    </row>
    <row r="19" s="1" customFormat="1" ht="22.5" customHeight="1" spans="1:4">
      <c r="A19" s="276"/>
      <c r="B19" s="276"/>
      <c r="C19" s="231" t="s">
        <v>30</v>
      </c>
      <c r="D19" s="133"/>
    </row>
    <row r="20" s="1" customFormat="1" ht="22.5" customHeight="1" spans="1:4">
      <c r="A20" s="276"/>
      <c r="B20" s="276"/>
      <c r="C20" s="231" t="s">
        <v>31</v>
      </c>
      <c r="D20" s="133"/>
    </row>
    <row r="21" s="1" customFormat="1" ht="22.5" customHeight="1" spans="1:4">
      <c r="A21" s="276"/>
      <c r="B21" s="276"/>
      <c r="C21" s="231" t="s">
        <v>32</v>
      </c>
      <c r="D21" s="133"/>
    </row>
    <row r="22" s="1" customFormat="1" ht="22.5" customHeight="1" spans="1:4">
      <c r="A22" s="276"/>
      <c r="B22" s="276"/>
      <c r="C22" s="231" t="s">
        <v>33</v>
      </c>
      <c r="D22" s="133"/>
    </row>
    <row r="23" s="1" customFormat="1" ht="22.5" customHeight="1" spans="1:4">
      <c r="A23" s="276"/>
      <c r="B23" s="276"/>
      <c r="C23" s="231" t="s">
        <v>34</v>
      </c>
      <c r="D23" s="133"/>
    </row>
    <row r="24" s="1" customFormat="1" ht="22.5" customHeight="1" spans="1:4">
      <c r="A24" s="276"/>
      <c r="B24" s="276"/>
      <c r="C24" s="231" t="s">
        <v>35</v>
      </c>
      <c r="D24" s="133"/>
    </row>
    <row r="25" s="1" customFormat="1" ht="22.5" customHeight="1" spans="1:4">
      <c r="A25" s="276"/>
      <c r="B25" s="276"/>
      <c r="C25" s="231" t="s">
        <v>36</v>
      </c>
      <c r="D25" s="133">
        <v>1694047.27</v>
      </c>
    </row>
    <row r="26" s="1" customFormat="1" ht="22.5" customHeight="1" spans="1:4">
      <c r="A26" s="276"/>
      <c r="B26" s="276"/>
      <c r="C26" s="231" t="s">
        <v>37</v>
      </c>
      <c r="D26" s="133"/>
    </row>
    <row r="27" s="1" customFormat="1" ht="22.5" customHeight="1" spans="1:4">
      <c r="A27" s="276"/>
      <c r="B27" s="276"/>
      <c r="C27" s="231" t="s">
        <v>38</v>
      </c>
      <c r="D27" s="133"/>
    </row>
    <row r="28" s="1" customFormat="1" ht="22.5" customHeight="1" spans="1:4">
      <c r="A28" s="276"/>
      <c r="B28" s="276"/>
      <c r="C28" s="231" t="s">
        <v>39</v>
      </c>
      <c r="D28" s="133"/>
    </row>
    <row r="29" s="1" customFormat="1" ht="22.5" customHeight="1" spans="1:4">
      <c r="A29" s="276"/>
      <c r="B29" s="276"/>
      <c r="C29" s="231" t="s">
        <v>40</v>
      </c>
      <c r="D29" s="133"/>
    </row>
    <row r="30" s="1" customFormat="1" ht="22.5" customHeight="1" spans="1:4">
      <c r="A30" s="277"/>
      <c r="B30" s="278"/>
      <c r="C30" s="231" t="s">
        <v>41</v>
      </c>
      <c r="D30" s="133"/>
    </row>
    <row r="31" s="1" customFormat="1" ht="22.5" customHeight="1" spans="1:4">
      <c r="A31" s="277"/>
      <c r="B31" s="278"/>
      <c r="C31" s="231" t="s">
        <v>42</v>
      </c>
      <c r="D31" s="133"/>
    </row>
    <row r="32" s="1" customFormat="1" ht="22.5" customHeight="1" spans="1:4">
      <c r="A32" s="277"/>
      <c r="B32" s="278"/>
      <c r="C32" s="231" t="s">
        <v>43</v>
      </c>
      <c r="D32" s="133"/>
    </row>
    <row r="33" s="1" customFormat="1" ht="22.5" customHeight="1" spans="1:4">
      <c r="A33" s="277"/>
      <c r="B33" s="278"/>
      <c r="C33" s="231" t="s">
        <v>44</v>
      </c>
      <c r="D33" s="133"/>
    </row>
    <row r="34" s="1" customFormat="1" ht="22.5" customHeight="1" spans="1:4">
      <c r="A34" s="277" t="s">
        <v>45</v>
      </c>
      <c r="B34" s="279">
        <v>23884252.87</v>
      </c>
      <c r="C34" s="236" t="s">
        <v>46</v>
      </c>
      <c r="D34" s="280">
        <v>23884252.87</v>
      </c>
    </row>
    <row r="35" s="1" customFormat="1" ht="22.5" customHeight="1" spans="1:4">
      <c r="A35" s="272" t="s">
        <v>47</v>
      </c>
      <c r="B35" s="179"/>
      <c r="C35" s="235" t="s">
        <v>48</v>
      </c>
      <c r="D35" s="194"/>
    </row>
    <row r="36" s="1" customFormat="1" ht="22.5" customHeight="1" spans="1:4">
      <c r="A36" s="272" t="s">
        <v>49</v>
      </c>
      <c r="B36" s="179"/>
      <c r="C36" s="235" t="s">
        <v>49</v>
      </c>
      <c r="D36" s="281"/>
    </row>
    <row r="37" s="1" customFormat="1" ht="22.5" customHeight="1" spans="1:4">
      <c r="A37" s="272" t="s">
        <v>50</v>
      </c>
      <c r="B37" s="282"/>
      <c r="C37" s="235" t="s">
        <v>50</v>
      </c>
      <c r="D37" s="194"/>
    </row>
    <row r="38" s="1" customFormat="1" ht="22.5" customHeight="1" spans="1:4">
      <c r="A38" s="283" t="s">
        <v>51</v>
      </c>
      <c r="B38" s="284">
        <v>23884252.87</v>
      </c>
      <c r="C38" s="236" t="s">
        <v>52</v>
      </c>
      <c r="D38" s="285">
        <v>23884252.87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C10"/>
    </sheetView>
  </sheetViews>
  <sheetFormatPr defaultColWidth="10.7090909090909" defaultRowHeight="14.25" customHeight="1" outlineLevelCol="5"/>
  <cols>
    <col min="1" max="1" width="37.5727272727273" style="1" customWidth="1"/>
    <col min="2" max="2" width="19.7090909090909" style="1" customWidth="1"/>
    <col min="3" max="3" width="37.5727272727273" style="1" customWidth="1"/>
    <col min="4" max="6" width="33.2818181818182" style="1" customWidth="1"/>
    <col min="7" max="16384" width="10.7090909090909" style="1"/>
  </cols>
  <sheetData>
    <row r="1" s="1" customFormat="1" ht="15.75" customHeight="1" spans="1:6">
      <c r="A1" s="146">
        <v>1</v>
      </c>
      <c r="B1" s="147">
        <v>0</v>
      </c>
      <c r="C1" s="146">
        <v>1</v>
      </c>
      <c r="D1" s="148"/>
      <c r="E1" s="148"/>
      <c r="F1" s="139" t="s">
        <v>439</v>
      </c>
    </row>
    <row r="2" s="1" customFormat="1" ht="36.75" customHeight="1" spans="1:6">
      <c r="A2" s="149" t="s">
        <v>440</v>
      </c>
      <c r="B2" s="150" t="s">
        <v>441</v>
      </c>
      <c r="C2" s="151"/>
      <c r="D2" s="152"/>
      <c r="E2" s="152"/>
      <c r="F2" s="152"/>
    </row>
    <row r="3" s="1" customFormat="1" ht="13.5" customHeight="1" spans="1:6">
      <c r="A3" s="7" t="str">
        <f>"单位名称："&amp;"香格里拉市小中甸镇小学"</f>
        <v>单位名称：香格里拉市小中甸镇小学</v>
      </c>
      <c r="B3" s="7" t="s">
        <v>442</v>
      </c>
      <c r="C3" s="146"/>
      <c r="D3" s="148"/>
      <c r="E3" s="148"/>
      <c r="F3" s="139" t="s">
        <v>2</v>
      </c>
    </row>
    <row r="4" s="1" customFormat="1" ht="19.5" customHeight="1" spans="1:6">
      <c r="A4" s="153" t="s">
        <v>192</v>
      </c>
      <c r="B4" s="154" t="s">
        <v>75</v>
      </c>
      <c r="C4" s="155" t="s">
        <v>76</v>
      </c>
      <c r="D4" s="14" t="s">
        <v>443</v>
      </c>
      <c r="E4" s="14"/>
      <c r="F4" s="15"/>
    </row>
    <row r="5" s="1" customFormat="1" ht="18.75" customHeight="1" spans="1:6">
      <c r="A5" s="156"/>
      <c r="B5" s="157"/>
      <c r="C5" s="144"/>
      <c r="D5" s="143" t="s">
        <v>57</v>
      </c>
      <c r="E5" s="143" t="s">
        <v>77</v>
      </c>
      <c r="F5" s="143" t="s">
        <v>78</v>
      </c>
    </row>
    <row r="6" s="1" customFormat="1" ht="18.75" customHeight="1" spans="1:6">
      <c r="A6" s="156">
        <v>1</v>
      </c>
      <c r="B6" s="158" t="s">
        <v>159</v>
      </c>
      <c r="C6" s="144">
        <v>3</v>
      </c>
      <c r="D6" s="143">
        <v>4</v>
      </c>
      <c r="E6" s="143">
        <v>5</v>
      </c>
      <c r="F6" s="143">
        <v>6</v>
      </c>
    </row>
    <row r="7" s="1" customFormat="1" ht="22.5" customHeight="1" spans="1:6">
      <c r="A7" s="159"/>
      <c r="B7" s="131"/>
      <c r="C7" s="131"/>
      <c r="D7" s="132"/>
      <c r="E7" s="160"/>
      <c r="F7" s="160"/>
    </row>
    <row r="8" s="1" customFormat="1" ht="22.5" customHeight="1" spans="1:6">
      <c r="A8" s="159"/>
      <c r="B8" s="131"/>
      <c r="C8" s="131"/>
      <c r="D8" s="132"/>
      <c r="E8" s="160"/>
      <c r="F8" s="160"/>
    </row>
    <row r="9" s="1" customFormat="1" ht="22.5" customHeight="1" spans="1:6">
      <c r="A9" s="161" t="s">
        <v>114</v>
      </c>
      <c r="B9" s="162" t="s">
        <v>114</v>
      </c>
      <c r="C9" s="163" t="s">
        <v>114</v>
      </c>
      <c r="D9" s="164"/>
      <c r="E9" s="165"/>
      <c r="F9" s="165"/>
    </row>
    <row r="10" customHeight="1" spans="1:6">
      <c r="A10" s="54" t="s">
        <v>444</v>
      </c>
      <c r="B10" s="55"/>
      <c r="C10" s="55"/>
    </row>
  </sheetData>
  <mergeCells count="7">
    <mergeCell ref="A2:F2"/>
    <mergeCell ref="A3:C3"/>
    <mergeCell ref="D4:F4"/>
    <mergeCell ref="A9:C9"/>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B19" sqref="B19"/>
    </sheetView>
  </sheetViews>
  <sheetFormatPr defaultColWidth="10.7090909090909" defaultRowHeight="14.25" customHeight="1"/>
  <cols>
    <col min="1" max="1" width="29.7272727272727" style="1" customWidth="1"/>
    <col min="2" max="2" width="25.2818181818182" style="1" customWidth="1"/>
    <col min="3" max="3" width="25.1818181818182" style="1" customWidth="1"/>
    <col min="4" max="4" width="9" style="1" customWidth="1"/>
    <col min="5" max="5" width="12" style="1" customWidth="1"/>
    <col min="6" max="17" width="19.2818181818182" style="1" customWidth="1"/>
    <col min="18" max="16384" width="10.7090909090909" style="1"/>
  </cols>
  <sheetData>
    <row r="1" s="1" customFormat="1" ht="15.75" customHeight="1" spans="1:17">
      <c r="A1" s="3"/>
      <c r="B1" s="3"/>
      <c r="C1" s="3"/>
      <c r="D1" s="3"/>
      <c r="E1" s="3"/>
      <c r="F1" s="3"/>
      <c r="G1" s="3"/>
      <c r="H1" s="3"/>
      <c r="I1" s="3"/>
      <c r="J1" s="3"/>
      <c r="O1" s="71"/>
      <c r="P1" s="71"/>
      <c r="Q1" s="137" t="s">
        <v>445</v>
      </c>
    </row>
    <row r="2" s="1" customFormat="1" ht="35.25" customHeight="1" spans="1:17">
      <c r="A2" s="84" t="s">
        <v>446</v>
      </c>
      <c r="B2" s="6"/>
      <c r="C2" s="6"/>
      <c r="D2" s="6"/>
      <c r="E2" s="6"/>
      <c r="F2" s="6"/>
      <c r="G2" s="6"/>
      <c r="H2" s="6"/>
      <c r="I2" s="6"/>
      <c r="J2" s="6"/>
      <c r="K2" s="85"/>
      <c r="L2" s="6"/>
      <c r="M2" s="6"/>
      <c r="N2" s="6"/>
      <c r="O2" s="85"/>
      <c r="P2" s="85"/>
      <c r="Q2" s="6"/>
    </row>
    <row r="3" s="1" customFormat="1" ht="18.75" customHeight="1" spans="1:17">
      <c r="A3" s="138" t="str">
        <f>"单位名称："&amp;"香格里拉市小中甸镇小学"</f>
        <v>单位名称：香格里拉市小中甸镇小学</v>
      </c>
      <c r="B3" s="9"/>
      <c r="C3" s="9"/>
      <c r="D3" s="9"/>
      <c r="E3" s="9"/>
      <c r="F3" s="9"/>
      <c r="G3" s="9"/>
      <c r="H3" s="9"/>
      <c r="I3" s="9"/>
      <c r="J3" s="9"/>
      <c r="O3" s="112"/>
      <c r="P3" s="112"/>
      <c r="Q3" s="139" t="s">
        <v>183</v>
      </c>
    </row>
    <row r="4" s="1" customFormat="1" ht="15.75" customHeight="1" spans="1:17">
      <c r="A4" s="12" t="s">
        <v>447</v>
      </c>
      <c r="B4" s="115" t="s">
        <v>448</v>
      </c>
      <c r="C4" s="115" t="s">
        <v>449</v>
      </c>
      <c r="D4" s="115" t="s">
        <v>450</v>
      </c>
      <c r="E4" s="115" t="s">
        <v>451</v>
      </c>
      <c r="F4" s="115" t="s">
        <v>452</v>
      </c>
      <c r="G4" s="117" t="s">
        <v>199</v>
      </c>
      <c r="H4" s="117"/>
      <c r="I4" s="117"/>
      <c r="J4" s="117"/>
      <c r="K4" s="91"/>
      <c r="L4" s="117"/>
      <c r="M4" s="117"/>
      <c r="N4" s="117"/>
      <c r="O4" s="118"/>
      <c r="P4" s="91"/>
      <c r="Q4" s="119"/>
    </row>
    <row r="5" s="1" customFormat="1" ht="17.25" customHeight="1" spans="1:17">
      <c r="A5" s="17"/>
      <c r="B5" s="120"/>
      <c r="C5" s="120"/>
      <c r="D5" s="120"/>
      <c r="E5" s="120"/>
      <c r="F5" s="120"/>
      <c r="G5" s="120" t="s">
        <v>57</v>
      </c>
      <c r="H5" s="120" t="s">
        <v>60</v>
      </c>
      <c r="I5" s="120" t="s">
        <v>453</v>
      </c>
      <c r="J5" s="120" t="s">
        <v>454</v>
      </c>
      <c r="K5" s="140" t="s">
        <v>455</v>
      </c>
      <c r="L5" s="122" t="s">
        <v>80</v>
      </c>
      <c r="M5" s="122"/>
      <c r="N5" s="122"/>
      <c r="O5" s="141"/>
      <c r="P5" s="142"/>
      <c r="Q5" s="125"/>
    </row>
    <row r="6" s="1" customFormat="1" ht="54" customHeight="1" spans="1:17">
      <c r="A6" s="19"/>
      <c r="B6" s="125"/>
      <c r="C6" s="125"/>
      <c r="D6" s="125"/>
      <c r="E6" s="125"/>
      <c r="F6" s="125"/>
      <c r="G6" s="125"/>
      <c r="H6" s="125" t="s">
        <v>59</v>
      </c>
      <c r="I6" s="125"/>
      <c r="J6" s="125"/>
      <c r="K6" s="126"/>
      <c r="L6" s="125" t="s">
        <v>59</v>
      </c>
      <c r="M6" s="125" t="s">
        <v>66</v>
      </c>
      <c r="N6" s="125" t="s">
        <v>206</v>
      </c>
      <c r="O6" s="127" t="s">
        <v>68</v>
      </c>
      <c r="P6" s="126" t="s">
        <v>69</v>
      </c>
      <c r="Q6" s="125" t="s">
        <v>70</v>
      </c>
    </row>
    <row r="7" s="1" customFormat="1" ht="19.5" customHeight="1" spans="1:17">
      <c r="A7" s="93">
        <v>1</v>
      </c>
      <c r="B7" s="143">
        <v>2</v>
      </c>
      <c r="C7" s="143">
        <v>3</v>
      </c>
      <c r="D7" s="143">
        <v>4</v>
      </c>
      <c r="E7" s="143">
        <v>5</v>
      </c>
      <c r="F7" s="143">
        <v>6</v>
      </c>
      <c r="G7" s="144">
        <v>7</v>
      </c>
      <c r="H7" s="144">
        <v>8</v>
      </c>
      <c r="I7" s="144">
        <v>9</v>
      </c>
      <c r="J7" s="144">
        <v>10</v>
      </c>
      <c r="K7" s="144">
        <v>11</v>
      </c>
      <c r="L7" s="144">
        <v>12</v>
      </c>
      <c r="M7" s="144">
        <v>13</v>
      </c>
      <c r="N7" s="144">
        <v>14</v>
      </c>
      <c r="O7" s="144">
        <v>15</v>
      </c>
      <c r="P7" s="144">
        <v>16</v>
      </c>
      <c r="Q7" s="144">
        <v>17</v>
      </c>
    </row>
    <row r="8" s="1" customFormat="1" ht="22.5" customHeight="1" spans="1:17">
      <c r="A8" s="129" t="s">
        <v>72</v>
      </c>
      <c r="B8" s="130"/>
      <c r="C8" s="130"/>
      <c r="D8" s="130"/>
      <c r="E8" s="145"/>
      <c r="F8" s="132"/>
      <c r="G8" s="132"/>
      <c r="H8" s="132"/>
      <c r="I8" s="132"/>
      <c r="J8" s="132"/>
      <c r="K8" s="132"/>
      <c r="L8" s="132"/>
      <c r="M8" s="132"/>
      <c r="N8" s="132"/>
      <c r="O8" s="133"/>
      <c r="P8" s="132"/>
      <c r="Q8" s="132"/>
    </row>
    <row r="9" s="1" customFormat="1" ht="22.5" customHeight="1" spans="1:17">
      <c r="A9" s="129" t="str">
        <f>"    "&amp;"办公经费"</f>
        <v>    办公经费</v>
      </c>
      <c r="B9" s="130" t="s">
        <v>456</v>
      </c>
      <c r="C9" s="130" t="s">
        <v>457</v>
      </c>
      <c r="D9" s="130" t="s">
        <v>339</v>
      </c>
      <c r="E9" s="145">
        <v>1</v>
      </c>
      <c r="F9" s="132">
        <v>10000</v>
      </c>
      <c r="G9" s="132">
        <v>10000</v>
      </c>
      <c r="H9" s="132">
        <v>10000</v>
      </c>
      <c r="I9" s="132"/>
      <c r="J9" s="132"/>
      <c r="K9" s="132"/>
      <c r="L9" s="132"/>
      <c r="M9" s="132"/>
      <c r="N9" s="132"/>
      <c r="O9" s="133"/>
      <c r="P9" s="132"/>
      <c r="Q9" s="132"/>
    </row>
    <row r="10" s="1" customFormat="1" ht="22.5" customHeight="1" spans="1:17">
      <c r="A10" s="129" t="str">
        <f>"    "&amp;"公车购置及运维费"</f>
        <v>    公车购置及运维费</v>
      </c>
      <c r="B10" s="130" t="s">
        <v>458</v>
      </c>
      <c r="C10" s="130" t="s">
        <v>459</v>
      </c>
      <c r="D10" s="130" t="s">
        <v>339</v>
      </c>
      <c r="E10" s="145">
        <v>1</v>
      </c>
      <c r="F10" s="132"/>
      <c r="G10" s="132">
        <v>1300</v>
      </c>
      <c r="H10" s="132">
        <v>1300</v>
      </c>
      <c r="I10" s="132"/>
      <c r="J10" s="132"/>
      <c r="K10" s="132"/>
      <c r="L10" s="132"/>
      <c r="M10" s="132"/>
      <c r="N10" s="132"/>
      <c r="O10" s="133"/>
      <c r="P10" s="132"/>
      <c r="Q10" s="132"/>
    </row>
    <row r="11" s="1" customFormat="1" ht="22.5" customHeight="1" spans="1:17">
      <c r="A11" s="129" t="str">
        <f>"    "&amp;"公车购置及运维费"</f>
        <v>    公车购置及运维费</v>
      </c>
      <c r="B11" s="130" t="s">
        <v>460</v>
      </c>
      <c r="C11" s="130" t="s">
        <v>461</v>
      </c>
      <c r="D11" s="130" t="s">
        <v>384</v>
      </c>
      <c r="E11" s="145">
        <v>1</v>
      </c>
      <c r="F11" s="132"/>
      <c r="G11" s="132">
        <v>912.5</v>
      </c>
      <c r="H11" s="132">
        <v>912.5</v>
      </c>
      <c r="I11" s="132"/>
      <c r="J11" s="132"/>
      <c r="K11" s="132"/>
      <c r="L11" s="132"/>
      <c r="M11" s="132"/>
      <c r="N11" s="132"/>
      <c r="O11" s="133"/>
      <c r="P11" s="132"/>
      <c r="Q11" s="132"/>
    </row>
    <row r="12" s="1" customFormat="1" ht="22.5" customHeight="1" spans="1:17">
      <c r="A12" s="134" t="s">
        <v>114</v>
      </c>
      <c r="B12" s="135"/>
      <c r="C12" s="135"/>
      <c r="D12" s="135"/>
      <c r="E12" s="145"/>
      <c r="F12" s="132">
        <v>10000</v>
      </c>
      <c r="G12" s="132">
        <v>12212.5</v>
      </c>
      <c r="H12" s="132">
        <v>12212.5</v>
      </c>
      <c r="I12" s="132"/>
      <c r="J12" s="132"/>
      <c r="K12" s="132"/>
      <c r="L12" s="132"/>
      <c r="M12" s="132"/>
      <c r="N12" s="132"/>
      <c r="O12" s="133"/>
      <c r="P12" s="132"/>
      <c r="Q12" s="132"/>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C11"/>
    </sheetView>
  </sheetViews>
  <sheetFormatPr defaultColWidth="10.7090909090909" defaultRowHeight="14.25" customHeight="1"/>
  <cols>
    <col min="1" max="1" width="36.7090909090909" style="1" customWidth="1"/>
    <col min="2" max="3" width="25.5727272727273" style="1" customWidth="1"/>
    <col min="4" max="14" width="22.1363636363636" style="1" customWidth="1"/>
    <col min="15" max="16384" width="10.7090909090909" style="1"/>
  </cols>
  <sheetData>
    <row r="1" s="1" customFormat="1" ht="13.5" customHeight="1" spans="1:14">
      <c r="A1" s="103"/>
      <c r="B1" s="103"/>
      <c r="C1" s="104"/>
      <c r="D1" s="103"/>
      <c r="E1" s="103"/>
      <c r="F1" s="103"/>
      <c r="G1" s="103"/>
      <c r="H1" s="105"/>
      <c r="I1" s="106"/>
      <c r="J1" s="106"/>
      <c r="K1" s="106"/>
      <c r="L1" s="71"/>
      <c r="M1" s="107"/>
      <c r="N1" s="108" t="s">
        <v>462</v>
      </c>
    </row>
    <row r="2" s="1" customFormat="1" ht="34.5" customHeight="1" spans="1:14">
      <c r="A2" s="84" t="s">
        <v>463</v>
      </c>
      <c r="B2" s="109"/>
      <c r="C2" s="85"/>
      <c r="D2" s="109"/>
      <c r="E2" s="109"/>
      <c r="F2" s="109"/>
      <c r="G2" s="109"/>
      <c r="H2" s="110"/>
      <c r="I2" s="109"/>
      <c r="J2" s="109"/>
      <c r="K2" s="109"/>
      <c r="L2" s="85"/>
      <c r="M2" s="110"/>
      <c r="N2" s="109"/>
    </row>
    <row r="3" s="1" customFormat="1" ht="18.75" customHeight="1" spans="1:14">
      <c r="A3" s="86" t="str">
        <f>"单位名称："&amp;"香格里拉市小中甸镇小学"</f>
        <v>单位名称：香格里拉市小中甸镇小学</v>
      </c>
      <c r="B3" s="87"/>
      <c r="C3" s="111"/>
      <c r="D3" s="87"/>
      <c r="E3" s="87"/>
      <c r="F3" s="87"/>
      <c r="G3" s="87"/>
      <c r="H3" s="105"/>
      <c r="I3" s="106"/>
      <c r="J3" s="106"/>
      <c r="K3" s="106"/>
      <c r="L3" s="112"/>
      <c r="M3" s="113"/>
      <c r="N3" s="114" t="s">
        <v>183</v>
      </c>
    </row>
    <row r="4" s="1" customFormat="1" ht="18.75" customHeight="1" spans="1:14">
      <c r="A4" s="12" t="s">
        <v>447</v>
      </c>
      <c r="B4" s="115" t="s">
        <v>464</v>
      </c>
      <c r="C4" s="116" t="s">
        <v>465</v>
      </c>
      <c r="D4" s="117" t="s">
        <v>199</v>
      </c>
      <c r="E4" s="117"/>
      <c r="F4" s="117"/>
      <c r="G4" s="117"/>
      <c r="H4" s="91"/>
      <c r="I4" s="117"/>
      <c r="J4" s="117"/>
      <c r="K4" s="117"/>
      <c r="L4" s="118"/>
      <c r="M4" s="91"/>
      <c r="N4" s="119"/>
    </row>
    <row r="5" s="1" customFormat="1" ht="17.25" customHeight="1" spans="1:14">
      <c r="A5" s="17"/>
      <c r="B5" s="120"/>
      <c r="C5" s="121"/>
      <c r="D5" s="120" t="s">
        <v>57</v>
      </c>
      <c r="E5" s="120" t="s">
        <v>60</v>
      </c>
      <c r="F5" s="120" t="s">
        <v>453</v>
      </c>
      <c r="G5" s="120" t="s">
        <v>454</v>
      </c>
      <c r="H5" s="121" t="s">
        <v>455</v>
      </c>
      <c r="I5" s="122" t="s">
        <v>80</v>
      </c>
      <c r="J5" s="122"/>
      <c r="K5" s="122"/>
      <c r="L5" s="123"/>
      <c r="M5" s="124"/>
      <c r="N5" s="125"/>
    </row>
    <row r="6" s="1" customFormat="1" ht="54" customHeight="1" spans="1:14">
      <c r="A6" s="19"/>
      <c r="B6" s="125"/>
      <c r="C6" s="126"/>
      <c r="D6" s="125"/>
      <c r="E6" s="125"/>
      <c r="F6" s="125"/>
      <c r="G6" s="125"/>
      <c r="H6" s="126"/>
      <c r="I6" s="125" t="s">
        <v>59</v>
      </c>
      <c r="J6" s="125" t="s">
        <v>66</v>
      </c>
      <c r="K6" s="125" t="s">
        <v>206</v>
      </c>
      <c r="L6" s="127" t="s">
        <v>68</v>
      </c>
      <c r="M6" s="126" t="s">
        <v>69</v>
      </c>
      <c r="N6" s="125" t="s">
        <v>70</v>
      </c>
    </row>
    <row r="7" s="1" customFormat="1" ht="19.5" customHeight="1" spans="1:14">
      <c r="A7" s="128">
        <v>1</v>
      </c>
      <c r="B7" s="128">
        <v>2</v>
      </c>
      <c r="C7" s="128">
        <v>3</v>
      </c>
      <c r="D7" s="128">
        <v>4</v>
      </c>
      <c r="E7" s="128">
        <v>5</v>
      </c>
      <c r="F7" s="128">
        <v>6</v>
      </c>
      <c r="G7" s="128">
        <v>7</v>
      </c>
      <c r="H7" s="128">
        <v>8</v>
      </c>
      <c r="I7" s="128">
        <v>9</v>
      </c>
      <c r="J7" s="128">
        <v>10</v>
      </c>
      <c r="K7" s="128">
        <v>11</v>
      </c>
      <c r="L7" s="128">
        <v>12</v>
      </c>
      <c r="M7" s="128">
        <v>13</v>
      </c>
      <c r="N7" s="128">
        <v>14</v>
      </c>
    </row>
    <row r="8" s="1" customFormat="1" ht="22.5" customHeight="1" spans="1:14">
      <c r="A8" s="129"/>
      <c r="B8" s="130"/>
      <c r="C8" s="131"/>
      <c r="D8" s="132"/>
      <c r="E8" s="132"/>
      <c r="F8" s="132"/>
      <c r="G8" s="132"/>
      <c r="H8" s="132"/>
      <c r="I8" s="132"/>
      <c r="J8" s="132"/>
      <c r="K8" s="132"/>
      <c r="L8" s="133"/>
      <c r="M8" s="132"/>
      <c r="N8" s="132"/>
    </row>
    <row r="9" s="1" customFormat="1" ht="22.5" customHeight="1" spans="1:14">
      <c r="A9" s="129"/>
      <c r="B9" s="130"/>
      <c r="C9" s="131"/>
      <c r="D9" s="132"/>
      <c r="E9" s="132"/>
      <c r="F9" s="132"/>
      <c r="G9" s="132"/>
      <c r="H9" s="132"/>
      <c r="I9" s="132"/>
      <c r="J9" s="132"/>
      <c r="K9" s="132"/>
      <c r="L9" s="133"/>
      <c r="M9" s="132"/>
      <c r="N9" s="132"/>
    </row>
    <row r="10" s="1" customFormat="1" ht="22.5" customHeight="1" spans="1:14">
      <c r="A10" s="134" t="s">
        <v>114</v>
      </c>
      <c r="B10" s="135"/>
      <c r="C10" s="136"/>
      <c r="D10" s="132"/>
      <c r="E10" s="132"/>
      <c r="F10" s="132"/>
      <c r="G10" s="132"/>
      <c r="H10" s="132"/>
      <c r="I10" s="132"/>
      <c r="J10" s="132"/>
      <c r="K10" s="132"/>
      <c r="L10" s="133"/>
      <c r="M10" s="132"/>
      <c r="N10" s="132"/>
    </row>
    <row r="11" customHeight="1" spans="1:14">
      <c r="A11" s="54" t="s">
        <v>444</v>
      </c>
      <c r="B11" s="55"/>
      <c r="C11" s="55"/>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C10"/>
    </sheetView>
  </sheetViews>
  <sheetFormatPr defaultColWidth="10.7090909090909" defaultRowHeight="14.25" customHeight="1" outlineLevelCol="7"/>
  <cols>
    <col min="1" max="1" width="44" style="1" customWidth="1"/>
    <col min="2" max="4" width="20.5727272727273" style="1" customWidth="1"/>
    <col min="5" max="8" width="21.1363636363636" style="1" customWidth="1"/>
    <col min="9" max="16384" width="10.7090909090909" style="1"/>
  </cols>
  <sheetData>
    <row r="1" s="1" customFormat="1" ht="19.5" customHeight="1" spans="1:8">
      <c r="A1" s="3"/>
      <c r="B1" s="3"/>
      <c r="C1" s="3"/>
      <c r="D1" s="82"/>
      <c r="H1" s="83" t="s">
        <v>466</v>
      </c>
    </row>
    <row r="2" s="1" customFormat="1" ht="48" customHeight="1" spans="1:8">
      <c r="A2" s="84" t="s">
        <v>467</v>
      </c>
      <c r="B2" s="6"/>
      <c r="C2" s="6"/>
      <c r="D2" s="6"/>
      <c r="E2" s="85"/>
      <c r="F2" s="85"/>
      <c r="G2" s="85"/>
      <c r="H2" s="85"/>
    </row>
    <row r="3" s="1" customFormat="1" ht="18" customHeight="1" spans="1:8">
      <c r="A3" s="86" t="str">
        <f>"单位名称："&amp;"香格里拉市小中甸镇小学"</f>
        <v>单位名称：香格里拉市小中甸镇小学</v>
      </c>
      <c r="B3" s="87"/>
      <c r="C3" s="87"/>
      <c r="D3" s="88"/>
      <c r="E3" s="1"/>
      <c r="F3" s="1"/>
      <c r="G3" s="1"/>
      <c r="H3" s="89" t="s">
        <v>183</v>
      </c>
    </row>
    <row r="4" s="1" customFormat="1" ht="19.5" customHeight="1" spans="1:8">
      <c r="A4" s="90" t="s">
        <v>468</v>
      </c>
      <c r="B4" s="13" t="s">
        <v>199</v>
      </c>
      <c r="C4" s="14"/>
      <c r="D4" s="15"/>
      <c r="E4" s="91" t="s">
        <v>469</v>
      </c>
      <c r="F4" s="91"/>
      <c r="G4" s="91"/>
      <c r="H4" s="92"/>
    </row>
    <row r="5" s="1" customFormat="1" ht="40.5" customHeight="1" spans="1:8">
      <c r="A5" s="93"/>
      <c r="B5" s="94" t="s">
        <v>57</v>
      </c>
      <c r="C5" s="12" t="s">
        <v>60</v>
      </c>
      <c r="D5" s="95" t="s">
        <v>470</v>
      </c>
      <c r="E5" s="96" t="s">
        <v>471</v>
      </c>
      <c r="F5" s="96" t="s">
        <v>472</v>
      </c>
      <c r="G5" s="96" t="s">
        <v>473</v>
      </c>
      <c r="H5" s="96" t="s">
        <v>474</v>
      </c>
    </row>
    <row r="6" s="1" customFormat="1" ht="19.5" customHeight="1" spans="1:8">
      <c r="A6" s="97">
        <v>1</v>
      </c>
      <c r="B6" s="97">
        <v>2</v>
      </c>
      <c r="C6" s="97">
        <v>3</v>
      </c>
      <c r="D6" s="98">
        <v>4</v>
      </c>
      <c r="E6" s="98">
        <v>5</v>
      </c>
      <c r="F6" s="98">
        <v>6</v>
      </c>
      <c r="G6" s="98">
        <v>7</v>
      </c>
      <c r="H6" s="97">
        <v>8</v>
      </c>
    </row>
    <row r="7" s="1" customFormat="1" ht="22.5" customHeight="1" spans="1:8">
      <c r="A7" s="99"/>
      <c r="B7" s="100"/>
      <c r="C7" s="100"/>
      <c r="D7" s="101"/>
      <c r="E7" s="100"/>
      <c r="F7" s="100"/>
      <c r="G7" s="100"/>
      <c r="H7" s="100"/>
    </row>
    <row r="8" s="1" customFormat="1" ht="22.5" customHeight="1" spans="1:8">
      <c r="A8" s="99"/>
      <c r="B8" s="100"/>
      <c r="C8" s="100"/>
      <c r="D8" s="101"/>
      <c r="E8" s="100"/>
      <c r="F8" s="100"/>
      <c r="G8" s="100"/>
      <c r="H8" s="100"/>
    </row>
    <row r="9" s="1" customFormat="1" ht="22.5" customHeight="1" spans="1:8">
      <c r="A9" s="102" t="s">
        <v>57</v>
      </c>
      <c r="B9" s="100"/>
      <c r="C9" s="100"/>
      <c r="D9" s="101"/>
      <c r="E9" s="100"/>
      <c r="F9" s="100"/>
      <c r="G9" s="100"/>
      <c r="H9" s="100"/>
    </row>
    <row r="10" customHeight="1" spans="1:8">
      <c r="A10" s="54" t="s">
        <v>444</v>
      </c>
      <c r="B10" s="55"/>
      <c r="C10" s="55"/>
    </row>
  </sheetData>
  <mergeCells count="5">
    <mergeCell ref="A2:H2"/>
    <mergeCell ref="A3:D3"/>
    <mergeCell ref="B4:D4"/>
    <mergeCell ref="E4:H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C9"/>
    </sheetView>
  </sheetViews>
  <sheetFormatPr defaultColWidth="10.7090909090909" defaultRowHeight="12" customHeight="1"/>
  <cols>
    <col min="1" max="1" width="40" style="1" customWidth="1"/>
    <col min="2" max="2" width="33.8545454545455" style="1" customWidth="1"/>
    <col min="3" max="5" width="27.5727272727273" style="1" customWidth="1"/>
    <col min="6" max="6" width="13.1363636363636" style="1" customWidth="1"/>
    <col min="7" max="7" width="29.2818181818182" style="1" customWidth="1"/>
    <col min="8" max="8" width="18.1363636363636" style="1" customWidth="1"/>
    <col min="9" max="9" width="15.7090909090909" style="1" customWidth="1"/>
    <col min="10" max="10" width="22" style="1" customWidth="1"/>
    <col min="11" max="16384" width="10.7090909090909" style="1"/>
  </cols>
  <sheetData>
    <row r="1" s="1" customFormat="1" ht="19.5" customHeight="1" spans="1:10">
      <c r="J1" s="71" t="s">
        <v>475</v>
      </c>
    </row>
    <row r="2" s="1" customFormat="1" ht="36" customHeight="1" spans="1:10">
      <c r="A2" s="5" t="s">
        <v>476</v>
      </c>
      <c r="B2" s="6"/>
      <c r="C2" s="6"/>
      <c r="D2" s="6"/>
      <c r="E2" s="6"/>
      <c r="F2" s="72"/>
      <c r="G2" s="6"/>
      <c r="H2" s="72"/>
      <c r="I2" s="72"/>
      <c r="J2" s="6"/>
    </row>
    <row r="3" s="1" customFormat="1" ht="17.25" customHeight="1" spans="1:10">
      <c r="A3" s="73" t="str">
        <f>"单位名称："&amp;"香格里拉市小中甸镇小学"</f>
        <v>单位名称：香格里拉市小中甸镇小学</v>
      </c>
      <c r="B3" s="74"/>
    </row>
    <row r="4" s="1" customFormat="1" ht="44.25" customHeight="1" spans="1:10">
      <c r="A4" s="75" t="s">
        <v>287</v>
      </c>
      <c r="B4" s="75" t="s">
        <v>288</v>
      </c>
      <c r="C4" s="75" t="s">
        <v>289</v>
      </c>
      <c r="D4" s="75" t="s">
        <v>290</v>
      </c>
      <c r="E4" s="75" t="s">
        <v>291</v>
      </c>
      <c r="F4" s="76" t="s">
        <v>292</v>
      </c>
      <c r="G4" s="75" t="s">
        <v>293</v>
      </c>
      <c r="H4" s="76" t="s">
        <v>294</v>
      </c>
      <c r="I4" s="76" t="s">
        <v>295</v>
      </c>
      <c r="J4" s="75" t="s">
        <v>296</v>
      </c>
    </row>
    <row r="5" s="1" customFormat="1" ht="19.5" customHeight="1" spans="1:10">
      <c r="A5" s="75">
        <v>1</v>
      </c>
      <c r="B5" s="75">
        <v>2</v>
      </c>
      <c r="C5" s="75">
        <v>3</v>
      </c>
      <c r="D5" s="75">
        <v>4</v>
      </c>
      <c r="E5" s="75">
        <v>5</v>
      </c>
      <c r="F5" s="76">
        <v>6</v>
      </c>
      <c r="G5" s="75">
        <v>7</v>
      </c>
      <c r="H5" s="76">
        <v>8</v>
      </c>
      <c r="I5" s="76">
        <v>9</v>
      </c>
      <c r="J5" s="75">
        <v>10</v>
      </c>
    </row>
    <row r="6" s="1" customFormat="1" ht="22.5" customHeight="1" spans="1:10">
      <c r="A6" s="77"/>
      <c r="B6" s="78"/>
      <c r="C6" s="78"/>
      <c r="D6" s="78"/>
      <c r="E6" s="79"/>
      <c r="F6" s="80"/>
      <c r="G6" s="79"/>
      <c r="H6" s="80"/>
      <c r="I6" s="80"/>
      <c r="J6" s="79"/>
    </row>
    <row r="7" s="1" customFormat="1" ht="22.5" customHeight="1" spans="1:10">
      <c r="A7" s="77"/>
      <c r="B7" s="77"/>
      <c r="C7" s="77" t="s">
        <v>477</v>
      </c>
      <c r="D7" s="77" t="s">
        <v>477</v>
      </c>
      <c r="E7" s="77" t="s">
        <v>477</v>
      </c>
      <c r="F7" s="81" t="s">
        <v>477</v>
      </c>
      <c r="G7" s="77" t="s">
        <v>477</v>
      </c>
      <c r="H7" s="77" t="s">
        <v>477</v>
      </c>
      <c r="I7" s="77" t="s">
        <v>477</v>
      </c>
      <c r="J7" s="77" t="s">
        <v>477</v>
      </c>
    </row>
    <row r="8" s="1" customFormat="1" ht="22.5" customHeight="1" spans="1:10">
      <c r="A8" s="77"/>
      <c r="B8" s="77"/>
      <c r="C8" s="77"/>
      <c r="D8" s="77"/>
      <c r="E8" s="77"/>
      <c r="F8" s="81"/>
      <c r="G8" s="77"/>
      <c r="H8" s="77"/>
      <c r="I8" s="77"/>
      <c r="J8" s="77"/>
    </row>
    <row r="9" customHeight="1" spans="1:10">
      <c r="A9" s="54" t="s">
        <v>444</v>
      </c>
      <c r="B9" s="55"/>
      <c r="C9" s="55"/>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B20" sqref="B20"/>
    </sheetView>
  </sheetViews>
  <sheetFormatPr defaultColWidth="20" defaultRowHeight="15" customHeight="1" outlineLevelCol="7"/>
  <cols>
    <col min="1" max="1" width="21.8181818181818" customWidth="1"/>
    <col min="2" max="16384" width="20" customWidth="1"/>
  </cols>
  <sheetData>
    <row r="1" ht="18.75" customHeight="1" spans="1:8">
      <c r="A1" s="57"/>
      <c r="B1" s="57"/>
      <c r="C1" s="57"/>
      <c r="D1" s="57"/>
      <c r="E1" s="57"/>
      <c r="F1" s="57"/>
      <c r="G1" s="57"/>
      <c r="H1" s="58" t="s">
        <v>478</v>
      </c>
    </row>
    <row r="2" ht="30.65" customHeight="1" spans="1:8">
      <c r="A2" s="59" t="s">
        <v>479</v>
      </c>
      <c r="B2" s="59"/>
      <c r="C2" s="59"/>
      <c r="D2" s="59"/>
      <c r="E2" s="59"/>
      <c r="F2" s="59"/>
      <c r="G2" s="59"/>
      <c r="H2" s="59"/>
    </row>
    <row r="3" ht="32" customHeight="1" spans="1:8">
      <c r="A3" s="57" t="s">
        <v>480</v>
      </c>
      <c r="B3" s="57"/>
      <c r="C3" s="57"/>
      <c r="D3" s="57"/>
      <c r="E3" s="57"/>
      <c r="F3" s="57"/>
      <c r="G3" s="57"/>
      <c r="H3" s="57"/>
    </row>
    <row r="4" ht="18.75" customHeight="1" spans="1:8">
      <c r="A4" s="60" t="s">
        <v>192</v>
      </c>
      <c r="B4" s="60" t="s">
        <v>481</v>
      </c>
      <c r="C4" s="60" t="s">
        <v>482</v>
      </c>
      <c r="D4" s="60" t="s">
        <v>483</v>
      </c>
      <c r="E4" s="60" t="s">
        <v>484</v>
      </c>
      <c r="F4" s="60" t="s">
        <v>485</v>
      </c>
      <c r="G4" s="60"/>
      <c r="H4" s="60"/>
    </row>
    <row r="5" ht="18.75" customHeight="1" spans="1:8">
      <c r="A5" s="60"/>
      <c r="B5" s="60"/>
      <c r="C5" s="60"/>
      <c r="D5" s="60"/>
      <c r="E5" s="60"/>
      <c r="F5" s="60" t="s">
        <v>451</v>
      </c>
      <c r="G5" s="60" t="s">
        <v>486</v>
      </c>
      <c r="H5" s="60" t="s">
        <v>487</v>
      </c>
    </row>
    <row r="6" ht="18.75" customHeight="1" spans="1:8">
      <c r="A6" s="61" t="s">
        <v>158</v>
      </c>
      <c r="B6" s="61" t="s">
        <v>159</v>
      </c>
      <c r="C6" s="61" t="s">
        <v>160</v>
      </c>
      <c r="D6" s="61" t="s">
        <v>488</v>
      </c>
      <c r="E6" s="61" t="s">
        <v>161</v>
      </c>
      <c r="F6" s="61" t="s">
        <v>162</v>
      </c>
      <c r="G6" s="61" t="s">
        <v>163</v>
      </c>
      <c r="H6" s="61" t="s">
        <v>489</v>
      </c>
    </row>
    <row r="7" ht="29.9" customHeight="1" spans="1:8">
      <c r="A7" s="62"/>
      <c r="B7" s="63"/>
      <c r="C7" s="63"/>
      <c r="D7" s="63"/>
      <c r="E7" s="60"/>
      <c r="F7" s="64"/>
      <c r="G7" s="65"/>
      <c r="H7" s="65"/>
    </row>
    <row r="8" ht="29.9" customHeight="1" spans="1:8">
      <c r="A8" s="62"/>
      <c r="B8" s="63"/>
      <c r="C8" s="63"/>
      <c r="D8" s="63"/>
      <c r="E8" s="60"/>
      <c r="F8" s="64"/>
      <c r="G8" s="65"/>
      <c r="H8" s="65"/>
    </row>
    <row r="9" ht="29.9" customHeight="1" spans="1:8">
      <c r="A9" s="62"/>
      <c r="B9" s="63"/>
      <c r="C9" s="63"/>
      <c r="D9" s="63"/>
      <c r="E9" s="60"/>
      <c r="F9" s="64"/>
      <c r="G9" s="65"/>
      <c r="H9" s="65"/>
    </row>
    <row r="10" ht="29.9" customHeight="1" spans="1:8">
      <c r="A10" s="62"/>
      <c r="B10" s="63"/>
      <c r="C10" s="63"/>
      <c r="D10" s="63"/>
      <c r="E10" s="60"/>
      <c r="F10" s="64"/>
      <c r="G10" s="65"/>
      <c r="H10" s="65"/>
    </row>
    <row r="11" ht="29.9" customHeight="1" spans="1:8">
      <c r="A11" s="62"/>
      <c r="B11" s="63"/>
      <c r="C11" s="63"/>
      <c r="D11" s="63"/>
      <c r="E11" s="60"/>
      <c r="F11" s="64"/>
      <c r="G11" s="65"/>
      <c r="H11" s="65"/>
    </row>
    <row r="12" s="56" customFormat="1" ht="20.15" customHeight="1" spans="1:8">
      <c r="A12" s="66" t="s">
        <v>57</v>
      </c>
      <c r="B12" s="66"/>
      <c r="C12" s="66"/>
      <c r="D12" s="66"/>
      <c r="E12" s="66"/>
      <c r="F12" s="67"/>
      <c r="G12" s="68"/>
      <c r="H12" s="68"/>
    </row>
    <row r="13" ht="25" customHeight="1" spans="1:8">
      <c r="A13" s="69" t="s">
        <v>490</v>
      </c>
      <c r="B13" s="70"/>
      <c r="C13" s="70"/>
      <c r="D13" s="70"/>
      <c r="E13" s="70"/>
      <c r="F13" s="70"/>
      <c r="G13" s="70"/>
      <c r="H13" s="70"/>
    </row>
    <row r="14" customHeight="1" spans="1:8">
      <c r="A14" s="54" t="s">
        <v>444</v>
      </c>
      <c r="B14" s="55"/>
      <c r="C14" s="55"/>
    </row>
  </sheetData>
  <mergeCells count="9">
    <mergeCell ref="A2:H2"/>
    <mergeCell ref="F4:H4"/>
    <mergeCell ref="A12:E12"/>
    <mergeCell ref="A13:H13"/>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2" sqref="A12:C12"/>
    </sheetView>
  </sheetViews>
  <sheetFormatPr defaultColWidth="18.1363636363636" defaultRowHeight="14.25" customHeight="1"/>
  <cols>
    <col min="1" max="16384" width="10.7090909090909" customWidth="1"/>
  </cols>
  <sheetData>
    <row r="1" ht="13.5" customHeight="1" spans="1:11">
      <c r="D1" s="29"/>
      <c r="E1" s="29"/>
      <c r="F1" s="29"/>
      <c r="G1" s="29"/>
      <c r="K1" s="30" t="s">
        <v>491</v>
      </c>
    </row>
    <row r="2" ht="27.75" customHeight="1" spans="1:11">
      <c r="A2" s="31" t="s">
        <v>492</v>
      </c>
      <c r="B2" s="31"/>
      <c r="C2" s="31"/>
      <c r="D2" s="31"/>
      <c r="E2" s="31"/>
      <c r="F2" s="31"/>
      <c r="G2" s="31"/>
      <c r="H2" s="31"/>
      <c r="I2" s="31"/>
      <c r="J2" s="31"/>
      <c r="K2" s="31"/>
    </row>
    <row r="3" ht="13.5" customHeight="1" spans="1:11">
      <c r="A3" s="286" t="s">
        <v>480</v>
      </c>
      <c r="B3" s="33"/>
      <c r="C3" s="33"/>
      <c r="D3" s="33"/>
      <c r="E3" s="33"/>
      <c r="F3" s="33"/>
      <c r="G3" s="33"/>
      <c r="H3" s="34"/>
      <c r="I3" s="34"/>
      <c r="J3" s="34"/>
      <c r="K3" s="35" t="s">
        <v>183</v>
      </c>
    </row>
    <row r="4" ht="21.75" customHeight="1" spans="1:11">
      <c r="A4" s="36" t="s">
        <v>265</v>
      </c>
      <c r="B4" s="36" t="s">
        <v>194</v>
      </c>
      <c r="C4" s="36" t="s">
        <v>266</v>
      </c>
      <c r="D4" s="37" t="s">
        <v>195</v>
      </c>
      <c r="E4" s="37" t="s">
        <v>196</v>
      </c>
      <c r="F4" s="37" t="s">
        <v>197</v>
      </c>
      <c r="G4" s="37" t="s">
        <v>198</v>
      </c>
      <c r="H4" s="38" t="s">
        <v>57</v>
      </c>
      <c r="I4" s="39" t="s">
        <v>493</v>
      </c>
      <c r="J4" s="40"/>
      <c r="K4" s="41"/>
    </row>
    <row r="5" ht="21.75" customHeight="1" spans="1:11">
      <c r="A5" s="42"/>
      <c r="B5" s="42"/>
      <c r="C5" s="42"/>
      <c r="D5" s="43"/>
      <c r="E5" s="43"/>
      <c r="F5" s="43"/>
      <c r="G5" s="43"/>
      <c r="H5" s="44"/>
      <c r="I5" s="37" t="s">
        <v>60</v>
      </c>
      <c r="J5" s="37" t="s">
        <v>61</v>
      </c>
      <c r="K5" s="37" t="s">
        <v>62</v>
      </c>
    </row>
    <row r="6" ht="40.5" customHeight="1" spans="1:11">
      <c r="A6" s="45"/>
      <c r="B6" s="45"/>
      <c r="C6" s="45"/>
      <c r="D6" s="46"/>
      <c r="E6" s="46"/>
      <c r="F6" s="46"/>
      <c r="G6" s="46"/>
      <c r="H6" s="47"/>
      <c r="I6" s="46" t="s">
        <v>59</v>
      </c>
      <c r="J6" s="46"/>
      <c r="K6" s="46"/>
    </row>
    <row r="7" ht="15" customHeight="1" spans="1:11">
      <c r="A7" s="48">
        <v>1</v>
      </c>
      <c r="B7" s="48">
        <v>2</v>
      </c>
      <c r="C7" s="48">
        <v>3</v>
      </c>
      <c r="D7" s="48">
        <v>4</v>
      </c>
      <c r="E7" s="48">
        <v>5</v>
      </c>
      <c r="F7" s="48">
        <v>6</v>
      </c>
      <c r="G7" s="48">
        <v>7</v>
      </c>
      <c r="H7" s="48">
        <v>8</v>
      </c>
      <c r="I7" s="48">
        <v>9</v>
      </c>
      <c r="J7" s="49">
        <v>10</v>
      </c>
      <c r="K7" s="49">
        <v>11</v>
      </c>
    </row>
    <row r="8" ht="36" customHeight="1" spans="1:11">
      <c r="A8" s="48"/>
      <c r="B8" s="48"/>
      <c r="C8" s="48"/>
      <c r="D8" s="48"/>
      <c r="E8" s="48"/>
      <c r="F8" s="48"/>
      <c r="G8" s="48"/>
      <c r="H8" s="48"/>
      <c r="I8" s="48"/>
      <c r="J8" s="49"/>
      <c r="K8" s="49"/>
    </row>
    <row r="9" ht="36" customHeight="1" spans="1:11">
      <c r="A9" s="48"/>
      <c r="B9" s="48"/>
      <c r="C9" s="48"/>
      <c r="D9" s="48"/>
      <c r="E9" s="48"/>
      <c r="F9" s="48"/>
      <c r="G9" s="48"/>
      <c r="H9" s="48"/>
      <c r="I9" s="48"/>
      <c r="J9" s="49"/>
      <c r="K9" s="49"/>
    </row>
    <row r="10" ht="36" customHeight="1" spans="1:11">
      <c r="A10" s="48"/>
      <c r="B10" s="48"/>
      <c r="C10" s="48"/>
      <c r="D10" s="48"/>
      <c r="E10" s="48"/>
      <c r="F10" s="48"/>
      <c r="G10" s="48"/>
      <c r="H10" s="48"/>
      <c r="I10" s="48"/>
      <c r="J10" s="49"/>
      <c r="K10" s="49"/>
    </row>
    <row r="11" ht="18.75" customHeight="1" spans="1:11">
      <c r="A11" s="50" t="s">
        <v>114</v>
      </c>
      <c r="B11" s="51"/>
      <c r="C11" s="51"/>
      <c r="D11" s="51"/>
      <c r="E11" s="51"/>
      <c r="F11" s="51"/>
      <c r="G11" s="52"/>
      <c r="H11" s="53"/>
      <c r="I11" s="53"/>
      <c r="J11" s="53"/>
      <c r="K11" s="53"/>
    </row>
    <row r="12" customHeight="1" spans="1:11">
      <c r="A12" s="54" t="s">
        <v>444</v>
      </c>
      <c r="B12" s="55"/>
      <c r="C12" s="55"/>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C28" sqref="C28"/>
    </sheetView>
  </sheetViews>
  <sheetFormatPr defaultColWidth="10.7090909090909" defaultRowHeight="14.25" customHeight="1" outlineLevelCol="6"/>
  <cols>
    <col min="1" max="1" width="34.2818181818182" style="1" customWidth="1"/>
    <col min="2" max="2" width="27" style="1" customWidth="1"/>
    <col min="3" max="3" width="36.8545454545455" style="1" customWidth="1"/>
    <col min="4" max="4" width="23.8545454545455" style="1" customWidth="1"/>
    <col min="5" max="7" width="27.8545454545455" style="1" customWidth="1"/>
    <col min="8" max="16384" width="10.7090909090909" style="1"/>
  </cols>
  <sheetData>
    <row r="1" s="1" customFormat="1" ht="18.75" customHeight="1" spans="1:7">
      <c r="D1" s="2"/>
      <c r="E1" s="3"/>
      <c r="F1" s="3"/>
      <c r="G1" s="4" t="s">
        <v>494</v>
      </c>
    </row>
    <row r="2" s="1" customFormat="1" ht="36.75" customHeight="1" spans="1:7">
      <c r="A2" s="5" t="s">
        <v>495</v>
      </c>
      <c r="B2" s="6"/>
      <c r="C2" s="6"/>
      <c r="D2" s="6"/>
      <c r="E2" s="6"/>
      <c r="F2" s="6"/>
      <c r="G2" s="6"/>
    </row>
    <row r="3" s="1" customFormat="1" ht="22.5" customHeight="1" spans="1:7">
      <c r="A3" s="7" t="str">
        <f>"单位名称："&amp;"香格里拉市小中甸镇小学"</f>
        <v>单位名称：香格里拉市小中甸镇小学</v>
      </c>
      <c r="B3" s="8"/>
      <c r="C3" s="8"/>
      <c r="D3" s="8"/>
      <c r="E3" s="9"/>
      <c r="F3" s="9"/>
      <c r="G3" s="10" t="s">
        <v>183</v>
      </c>
    </row>
    <row r="4" s="1" customFormat="1" ht="21.75" customHeight="1" spans="1:7">
      <c r="A4" s="11" t="s">
        <v>266</v>
      </c>
      <c r="B4" s="11" t="s">
        <v>265</v>
      </c>
      <c r="C4" s="11" t="s">
        <v>194</v>
      </c>
      <c r="D4" s="12" t="s">
        <v>496</v>
      </c>
      <c r="E4" s="13" t="s">
        <v>60</v>
      </c>
      <c r="F4" s="14"/>
      <c r="G4" s="15"/>
    </row>
    <row r="5" s="1" customFormat="1" ht="21.75" customHeight="1" spans="1:7">
      <c r="A5" s="16"/>
      <c r="B5" s="16"/>
      <c r="C5" s="16"/>
      <c r="D5" s="17"/>
      <c r="E5" s="11" t="s">
        <v>497</v>
      </c>
      <c r="F5" s="11" t="s">
        <v>498</v>
      </c>
      <c r="G5" s="12" t="s">
        <v>499</v>
      </c>
    </row>
    <row r="6" s="1" customFormat="1" ht="40.5" customHeight="1" spans="1:7">
      <c r="A6" s="18"/>
      <c r="B6" s="18"/>
      <c r="C6" s="18"/>
      <c r="D6" s="19"/>
      <c r="E6" s="18" t="s">
        <v>59</v>
      </c>
      <c r="F6" s="18"/>
      <c r="G6" s="19"/>
    </row>
    <row r="7" s="1" customFormat="1" ht="19.5" customHeight="1" spans="1:7">
      <c r="A7" s="20">
        <v>1</v>
      </c>
      <c r="B7" s="20">
        <v>2</v>
      </c>
      <c r="C7" s="20">
        <v>3</v>
      </c>
      <c r="D7" s="20">
        <v>4</v>
      </c>
      <c r="E7" s="20">
        <v>8</v>
      </c>
      <c r="F7" s="20">
        <v>9</v>
      </c>
      <c r="G7" s="21">
        <v>10</v>
      </c>
    </row>
    <row r="8" s="1" customFormat="1" ht="22.5" customHeight="1" spans="1:7">
      <c r="A8" s="22" t="s">
        <v>72</v>
      </c>
      <c r="B8" s="23"/>
      <c r="C8" s="23"/>
      <c r="D8" s="22"/>
      <c r="E8" s="24">
        <v>347616</v>
      </c>
      <c r="F8" s="24"/>
      <c r="G8" s="24"/>
    </row>
    <row r="9" s="1" customFormat="1" ht="22.5" customHeight="1" spans="1:7">
      <c r="A9" s="22"/>
      <c r="B9" s="23" t="s">
        <v>500</v>
      </c>
      <c r="C9" s="23" t="s">
        <v>281</v>
      </c>
      <c r="D9" s="22" t="s">
        <v>501</v>
      </c>
      <c r="E9" s="24">
        <v>167100</v>
      </c>
      <c r="F9" s="24"/>
      <c r="G9" s="24"/>
    </row>
    <row r="10" s="1" customFormat="1" ht="22.5" customHeight="1" spans="1:7">
      <c r="A10" s="25"/>
      <c r="B10" s="23" t="s">
        <v>500</v>
      </c>
      <c r="C10" s="23" t="s">
        <v>279</v>
      </c>
      <c r="D10" s="22" t="s">
        <v>501</v>
      </c>
      <c r="E10" s="24">
        <v>57114</v>
      </c>
      <c r="F10" s="24"/>
      <c r="G10" s="24"/>
    </row>
    <row r="11" s="1" customFormat="1" ht="22.5" customHeight="1" spans="1:7">
      <c r="A11" s="25"/>
      <c r="B11" s="23" t="s">
        <v>500</v>
      </c>
      <c r="C11" s="23" t="s">
        <v>276</v>
      </c>
      <c r="D11" s="22" t="s">
        <v>501</v>
      </c>
      <c r="E11" s="24">
        <v>2000</v>
      </c>
      <c r="F11" s="24"/>
      <c r="G11" s="24"/>
    </row>
    <row r="12" s="1" customFormat="1" ht="22.5" customHeight="1" spans="1:7">
      <c r="A12" s="25"/>
      <c r="B12" s="23" t="s">
        <v>502</v>
      </c>
      <c r="C12" s="23" t="s">
        <v>269</v>
      </c>
      <c r="D12" s="22" t="s">
        <v>501</v>
      </c>
      <c r="E12" s="24">
        <v>11322</v>
      </c>
      <c r="F12" s="24"/>
      <c r="G12" s="24"/>
    </row>
    <row r="13" s="1" customFormat="1" ht="22.5" customHeight="1" spans="1:7">
      <c r="A13" s="25"/>
      <c r="B13" s="23" t="s">
        <v>502</v>
      </c>
      <c r="C13" s="23" t="s">
        <v>272</v>
      </c>
      <c r="D13" s="22" t="s">
        <v>501</v>
      </c>
      <c r="E13" s="24">
        <v>280</v>
      </c>
      <c r="F13" s="24"/>
      <c r="G13" s="24"/>
    </row>
    <row r="14" s="1" customFormat="1" ht="22.5" customHeight="1" spans="1:7">
      <c r="A14" s="25"/>
      <c r="B14" s="23" t="s">
        <v>502</v>
      </c>
      <c r="C14" s="23" t="s">
        <v>274</v>
      </c>
      <c r="D14" s="22" t="s">
        <v>501</v>
      </c>
      <c r="E14" s="24">
        <v>109800</v>
      </c>
      <c r="F14" s="24"/>
      <c r="G14" s="24"/>
    </row>
    <row r="15" s="1" customFormat="1" ht="22.5" customHeight="1" spans="1:7">
      <c r="A15" s="26" t="s">
        <v>57</v>
      </c>
      <c r="B15" s="27" t="s">
        <v>477</v>
      </c>
      <c r="C15" s="27"/>
      <c r="D15" s="28"/>
      <c r="E15" s="24">
        <v>347616</v>
      </c>
      <c r="F15" s="24"/>
      <c r="G15" s="24"/>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2" sqref="B12"/>
    </sheetView>
  </sheetViews>
  <sheetFormatPr defaultColWidth="8" defaultRowHeight="14.25" customHeight="1"/>
  <cols>
    <col min="1" max="1" width="21.1454545454545" customWidth="1"/>
    <col min="2" max="2" width="14.1818181818182" customWidth="1"/>
    <col min="3" max="3" width="12" customWidth="1"/>
    <col min="4" max="5" width="12.4545454545455" customWidth="1"/>
    <col min="6" max="19" width="10.1363636363636" customWidth="1"/>
  </cols>
  <sheetData>
    <row r="1" ht="12" customHeight="1" spans="1:19">
      <c r="A1" s="1"/>
      <c r="B1" s="1"/>
      <c r="C1" s="1"/>
      <c r="D1" s="1"/>
      <c r="E1" s="1"/>
      <c r="F1" s="1"/>
      <c r="G1" s="1"/>
      <c r="H1" s="1"/>
      <c r="I1" s="1"/>
      <c r="J1" s="239"/>
      <c r="K1" s="1"/>
      <c r="L1" s="1"/>
      <c r="M1" s="1"/>
      <c r="N1" s="1"/>
      <c r="O1" s="104"/>
      <c r="P1" s="104"/>
      <c r="Q1" s="104"/>
      <c r="R1" s="104"/>
      <c r="S1" s="71" t="s">
        <v>53</v>
      </c>
    </row>
    <row r="2" ht="36" customHeight="1" spans="1:19">
      <c r="A2" s="187" t="s">
        <v>54</v>
      </c>
      <c r="B2" s="245"/>
      <c r="C2" s="245"/>
      <c r="D2" s="245"/>
      <c r="E2" s="245"/>
      <c r="F2" s="245"/>
      <c r="G2" s="245"/>
      <c r="H2" s="245"/>
      <c r="I2" s="245"/>
      <c r="J2" s="245"/>
      <c r="K2" s="245"/>
      <c r="L2" s="245"/>
      <c r="M2" s="245"/>
      <c r="N2" s="245"/>
      <c r="O2" s="246"/>
      <c r="P2" s="246"/>
      <c r="Q2" s="246"/>
      <c r="R2" s="246"/>
      <c r="S2" s="246"/>
    </row>
    <row r="3" ht="20.25" customHeight="1" spans="1:19">
      <c r="A3" s="138" t="str">
        <f>"单位名称："&amp;"香格里拉市小中甸镇小学"</f>
        <v>单位名称：香格里拉市小中甸镇小学</v>
      </c>
      <c r="B3" s="9"/>
      <c r="C3" s="9"/>
      <c r="D3" s="9"/>
      <c r="E3" s="9"/>
      <c r="F3" s="9"/>
      <c r="G3" s="9"/>
      <c r="H3" s="9"/>
      <c r="I3" s="9"/>
      <c r="J3" s="111"/>
      <c r="K3" s="9"/>
      <c r="L3" s="9"/>
      <c r="M3" s="9"/>
      <c r="N3" s="9"/>
      <c r="O3" s="111"/>
      <c r="P3" s="111"/>
      <c r="Q3" s="111"/>
      <c r="R3" s="111"/>
      <c r="S3" s="112" t="s">
        <v>2</v>
      </c>
    </row>
    <row r="4" ht="18.75" customHeight="1" spans="1:19">
      <c r="A4" s="247" t="s">
        <v>55</v>
      </c>
      <c r="B4" s="248" t="s">
        <v>56</v>
      </c>
      <c r="C4" s="248" t="s">
        <v>57</v>
      </c>
      <c r="D4" s="249" t="s">
        <v>58</v>
      </c>
      <c r="E4" s="250"/>
      <c r="F4" s="250"/>
      <c r="G4" s="250"/>
      <c r="H4" s="250"/>
      <c r="I4" s="250"/>
      <c r="J4" s="251"/>
      <c r="K4" s="250"/>
      <c r="L4" s="250"/>
      <c r="M4" s="250"/>
      <c r="N4" s="244"/>
      <c r="O4" s="249" t="s">
        <v>47</v>
      </c>
      <c r="P4" s="249"/>
      <c r="Q4" s="249"/>
      <c r="R4" s="249"/>
      <c r="S4" s="252"/>
    </row>
    <row r="5" ht="18" customHeight="1" spans="1:19">
      <c r="A5" s="253"/>
      <c r="B5" s="254"/>
      <c r="C5" s="254"/>
      <c r="D5" s="255" t="s">
        <v>59</v>
      </c>
      <c r="E5" s="255" t="s">
        <v>60</v>
      </c>
      <c r="F5" s="255" t="s">
        <v>61</v>
      </c>
      <c r="G5" s="255" t="s">
        <v>62</v>
      </c>
      <c r="H5" s="255" t="s">
        <v>63</v>
      </c>
      <c r="I5" s="256" t="s">
        <v>64</v>
      </c>
      <c r="J5" s="256"/>
      <c r="K5" s="256"/>
      <c r="L5" s="256"/>
      <c r="M5" s="256"/>
      <c r="N5" s="257"/>
      <c r="O5" s="255" t="s">
        <v>59</v>
      </c>
      <c r="P5" s="255" t="s">
        <v>60</v>
      </c>
      <c r="Q5" s="255" t="s">
        <v>61</v>
      </c>
      <c r="R5" s="255" t="s">
        <v>62</v>
      </c>
      <c r="S5" s="255" t="s">
        <v>65</v>
      </c>
    </row>
    <row r="6" ht="29.25" customHeight="1" spans="1:19">
      <c r="A6" s="258"/>
      <c r="B6" s="259"/>
      <c r="C6" s="259"/>
      <c r="D6" s="257"/>
      <c r="E6" s="257"/>
      <c r="F6" s="257"/>
      <c r="G6" s="257"/>
      <c r="H6" s="257"/>
      <c r="I6" s="259" t="s">
        <v>59</v>
      </c>
      <c r="J6" s="259" t="s">
        <v>66</v>
      </c>
      <c r="K6" s="259" t="s">
        <v>67</v>
      </c>
      <c r="L6" s="259" t="s">
        <v>68</v>
      </c>
      <c r="M6" s="259" t="s">
        <v>69</v>
      </c>
      <c r="N6" s="259" t="s">
        <v>70</v>
      </c>
      <c r="O6" s="260"/>
      <c r="P6" s="260"/>
      <c r="Q6" s="260"/>
      <c r="R6" s="260"/>
      <c r="S6" s="257"/>
    </row>
    <row r="7" ht="16.5" customHeight="1" spans="1:19">
      <c r="A7" s="261">
        <v>1</v>
      </c>
      <c r="B7" s="261">
        <v>23884252.87</v>
      </c>
      <c r="C7" s="261">
        <v>3</v>
      </c>
      <c r="D7" s="261">
        <v>4</v>
      </c>
      <c r="E7" s="261">
        <v>5</v>
      </c>
      <c r="F7" s="261">
        <v>6</v>
      </c>
      <c r="G7" s="261">
        <v>7</v>
      </c>
      <c r="H7" s="261">
        <v>8</v>
      </c>
      <c r="I7" s="261">
        <v>9</v>
      </c>
      <c r="J7" s="261">
        <v>10</v>
      </c>
      <c r="K7" s="261">
        <v>11</v>
      </c>
      <c r="L7" s="261">
        <v>12</v>
      </c>
      <c r="M7" s="261">
        <v>13</v>
      </c>
      <c r="N7" s="261">
        <v>14</v>
      </c>
      <c r="O7" s="261">
        <v>15</v>
      </c>
      <c r="P7" s="261">
        <v>16</v>
      </c>
      <c r="Q7" s="261">
        <v>17</v>
      </c>
      <c r="R7" s="261">
        <v>18</v>
      </c>
      <c r="S7" s="261">
        <v>19</v>
      </c>
    </row>
    <row r="8" ht="31.4" customHeight="1" spans="1:19">
      <c r="A8" s="262" t="s">
        <v>71</v>
      </c>
      <c r="B8" s="263" t="s">
        <v>72</v>
      </c>
      <c r="C8" s="264">
        <v>23884252.87</v>
      </c>
      <c r="D8" s="264">
        <v>23884252.87</v>
      </c>
      <c r="E8" s="265">
        <v>23884252.87</v>
      </c>
      <c r="F8" s="265"/>
      <c r="G8" s="265"/>
      <c r="H8" s="265"/>
      <c r="I8" s="265"/>
      <c r="J8" s="265"/>
      <c r="K8" s="265"/>
      <c r="L8" s="265"/>
      <c r="M8" s="265"/>
      <c r="N8" s="265"/>
      <c r="O8" s="179"/>
      <c r="P8" s="179"/>
      <c r="Q8" s="179"/>
      <c r="R8" s="179"/>
      <c r="S8" s="179"/>
    </row>
    <row r="9" s="56" customFormat="1" ht="23" customHeight="1" spans="1:19">
      <c r="A9" s="266" t="s">
        <v>57</v>
      </c>
      <c r="B9" s="267"/>
      <c r="C9" s="268"/>
      <c r="D9" s="268"/>
      <c r="E9" s="269"/>
      <c r="F9" s="269"/>
      <c r="G9" s="269"/>
      <c r="H9" s="269"/>
      <c r="I9" s="269"/>
      <c r="J9" s="269"/>
      <c r="K9" s="269"/>
      <c r="L9" s="269"/>
      <c r="M9" s="269"/>
      <c r="N9" s="269"/>
      <c r="O9" s="269"/>
      <c r="P9" s="269"/>
      <c r="Q9" s="269"/>
      <c r="R9" s="269"/>
      <c r="S9" s="269"/>
    </row>
    <row r="10" ht="31.4" customHeight="1" spans="1:19">
      <c r="A10" s="1"/>
      <c r="B10" s="1"/>
      <c r="C10" s="1"/>
      <c r="D10" s="1"/>
      <c r="E10" s="1"/>
      <c r="F10" s="1"/>
      <c r="G10" s="1"/>
      <c r="H10" s="1"/>
      <c r="I10" s="1"/>
      <c r="J10" s="1"/>
      <c r="K10" s="1"/>
      <c r="L10" s="1"/>
      <c r="M10" s="1"/>
      <c r="N10" s="1"/>
      <c r="O10" s="1"/>
      <c r="P10" s="1"/>
      <c r="Q10" s="1"/>
      <c r="R10" s="1"/>
      <c r="S10" s="1"/>
    </row>
    <row r="11" ht="33" customHeight="1" spans="1:19">
      <c r="A11" s="1"/>
      <c r="B11" s="1"/>
      <c r="C11" s="1"/>
      <c r="D11" s="1"/>
      <c r="E11" s="1"/>
      <c r="F11" s="1"/>
      <c r="G11" s="1"/>
      <c r="H11" s="1"/>
      <c r="I11" s="1"/>
      <c r="J11" s="1"/>
      <c r="K11" s="1"/>
      <c r="L11" s="1"/>
      <c r="M11" s="1"/>
      <c r="N11" s="1"/>
      <c r="O11" s="1"/>
      <c r="P11" s="1"/>
      <c r="Q11" s="1"/>
      <c r="R11" s="1"/>
      <c r="S11" s="1"/>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workbookViewId="0">
      <selection activeCell="A1" sqref="$A1:$XFD1048576"/>
    </sheetView>
  </sheetViews>
  <sheetFormatPr defaultColWidth="10.7090909090909" defaultRowHeight="14.25" customHeight="1"/>
  <cols>
    <col min="1" max="1" width="16.7090909090909" style="1" customWidth="1"/>
    <col min="2" max="2" width="44" style="1" customWidth="1"/>
    <col min="3" max="6" width="22.2818181818182" style="1" customWidth="1"/>
    <col min="7" max="8" width="22.1363636363636" style="1" customWidth="1"/>
    <col min="9" max="9" width="22" style="1" customWidth="1"/>
    <col min="10" max="11" width="22.1363636363636" style="1" customWidth="1"/>
    <col min="12" max="14" width="22" style="1" customWidth="1"/>
    <col min="15" max="15" width="22.1363636363636" style="1" customWidth="1"/>
    <col min="16" max="16384" width="10.7090909090909" style="1"/>
  </cols>
  <sheetData>
    <row r="1" s="1" customFormat="1" ht="19.5" customHeight="1" spans="1:15">
      <c r="D1" s="239"/>
      <c r="H1" s="239"/>
      <c r="J1" s="239"/>
      <c r="O1" s="137" t="s">
        <v>73</v>
      </c>
    </row>
    <row r="2" s="1" customFormat="1" ht="42" customHeight="1" spans="1:15">
      <c r="A2" s="5" t="s">
        <v>74</v>
      </c>
      <c r="B2" s="240"/>
      <c r="C2" s="240"/>
      <c r="D2" s="240"/>
      <c r="E2" s="240"/>
      <c r="F2" s="240"/>
      <c r="G2" s="240"/>
      <c r="H2" s="240"/>
      <c r="I2" s="240"/>
      <c r="J2" s="240"/>
      <c r="K2" s="240"/>
      <c r="L2" s="240"/>
      <c r="M2" s="240"/>
      <c r="N2" s="240"/>
      <c r="O2" s="240"/>
    </row>
    <row r="3" s="1" customFormat="1" ht="24" customHeight="1" spans="1:15">
      <c r="A3" s="241" t="str">
        <f>"单位名称："&amp;"香格里拉市小中甸镇小学"</f>
        <v>单位名称：香格里拉市小中甸镇小学</v>
      </c>
      <c r="B3" s="242"/>
      <c r="C3" s="103"/>
      <c r="D3" s="3"/>
      <c r="E3" s="103"/>
      <c r="F3" s="103"/>
      <c r="G3" s="103"/>
      <c r="H3" s="3"/>
      <c r="I3" s="103"/>
      <c r="J3" s="3"/>
      <c r="K3" s="103"/>
      <c r="L3" s="103"/>
      <c r="M3" s="243"/>
      <c r="N3" s="243"/>
      <c r="O3" s="139" t="s">
        <v>2</v>
      </c>
    </row>
    <row r="4" s="1" customFormat="1" ht="19.5" customHeight="1" spans="1:15">
      <c r="A4" s="11" t="s">
        <v>75</v>
      </c>
      <c r="B4" s="11" t="s">
        <v>76</v>
      </c>
      <c r="C4" s="11" t="s">
        <v>57</v>
      </c>
      <c r="D4" s="13" t="s">
        <v>60</v>
      </c>
      <c r="E4" s="91" t="s">
        <v>77</v>
      </c>
      <c r="F4" s="92" t="s">
        <v>78</v>
      </c>
      <c r="G4" s="11" t="s">
        <v>61</v>
      </c>
      <c r="H4" s="11" t="s">
        <v>62</v>
      </c>
      <c r="I4" s="11" t="s">
        <v>79</v>
      </c>
      <c r="J4" s="13" t="s">
        <v>80</v>
      </c>
      <c r="K4" s="14"/>
      <c r="L4" s="14"/>
      <c r="M4" s="14"/>
      <c r="N4" s="14"/>
      <c r="O4" s="15"/>
    </row>
    <row r="5" s="1" customFormat="1" ht="33.75" customHeight="1" spans="1:15">
      <c r="A5" s="19"/>
      <c r="B5" s="19"/>
      <c r="C5" s="19"/>
      <c r="D5" s="217" t="s">
        <v>59</v>
      </c>
      <c r="E5" s="127" t="s">
        <v>77</v>
      </c>
      <c r="F5" s="127" t="s">
        <v>78</v>
      </c>
      <c r="G5" s="19"/>
      <c r="H5" s="19"/>
      <c r="I5" s="19"/>
      <c r="J5" s="217" t="s">
        <v>59</v>
      </c>
      <c r="K5" s="75" t="s">
        <v>81</v>
      </c>
      <c r="L5" s="75" t="s">
        <v>82</v>
      </c>
      <c r="M5" s="75" t="s">
        <v>83</v>
      </c>
      <c r="N5" s="75" t="s">
        <v>84</v>
      </c>
      <c r="O5" s="75" t="s">
        <v>85</v>
      </c>
    </row>
    <row r="6" s="1" customFormat="1" ht="20.25" customHeight="1" spans="1:15">
      <c r="A6" s="166">
        <v>1</v>
      </c>
      <c r="B6" s="166">
        <v>2</v>
      </c>
      <c r="C6" s="217">
        <v>3</v>
      </c>
      <c r="D6" s="217">
        <v>4</v>
      </c>
      <c r="E6" s="217">
        <v>5</v>
      </c>
      <c r="F6" s="217">
        <v>6</v>
      </c>
      <c r="G6" s="217">
        <v>7</v>
      </c>
      <c r="H6" s="217">
        <v>8</v>
      </c>
      <c r="I6" s="217">
        <v>9</v>
      </c>
      <c r="J6" s="217">
        <v>10</v>
      </c>
      <c r="K6" s="217">
        <v>11</v>
      </c>
      <c r="L6" s="217">
        <v>12</v>
      </c>
      <c r="M6" s="217">
        <v>13</v>
      </c>
      <c r="N6" s="217">
        <v>14</v>
      </c>
      <c r="O6" s="217">
        <v>15</v>
      </c>
    </row>
    <row r="7" s="1" customFormat="1" ht="22.5" customHeight="1" spans="1:15">
      <c r="A7" s="234" t="s">
        <v>86</v>
      </c>
      <c r="B7" s="234" t="s">
        <v>87</v>
      </c>
      <c r="C7" s="184">
        <v>18268564.74</v>
      </c>
      <c r="D7" s="184">
        <v>18268564.74</v>
      </c>
      <c r="E7" s="184">
        <v>17920948.74</v>
      </c>
      <c r="F7" s="184">
        <v>347616</v>
      </c>
      <c r="G7" s="184"/>
      <c r="H7" s="184"/>
      <c r="I7" s="184"/>
      <c r="J7" s="184"/>
      <c r="K7" s="184"/>
      <c r="L7" s="184"/>
      <c r="M7" s="184"/>
      <c r="N7" s="184"/>
      <c r="O7" s="184"/>
    </row>
    <row r="8" s="1" customFormat="1" ht="22.5" customHeight="1" spans="1:15">
      <c r="A8" s="234" t="s">
        <v>88</v>
      </c>
      <c r="B8" s="234" t="str">
        <f>"  "&amp;"普通教育"</f>
        <v>  普通教育</v>
      </c>
      <c r="C8" s="184">
        <v>18149952.74</v>
      </c>
      <c r="D8" s="184">
        <v>18149952.74</v>
      </c>
      <c r="E8" s="184">
        <v>17802616.74</v>
      </c>
      <c r="F8" s="184">
        <v>347336</v>
      </c>
      <c r="G8" s="184"/>
      <c r="H8" s="184"/>
      <c r="I8" s="184"/>
      <c r="J8" s="184"/>
      <c r="K8" s="184"/>
      <c r="L8" s="184"/>
      <c r="M8" s="184"/>
      <c r="N8" s="184"/>
      <c r="O8" s="184"/>
    </row>
    <row r="9" s="1" customFormat="1" ht="22.5" customHeight="1" spans="1:15">
      <c r="A9" s="234" t="s">
        <v>89</v>
      </c>
      <c r="B9" s="234" t="str">
        <f>"    "&amp;"学前教育"</f>
        <v>    学前教育</v>
      </c>
      <c r="C9" s="184">
        <v>960264</v>
      </c>
      <c r="D9" s="184">
        <v>960264</v>
      </c>
      <c r="E9" s="184">
        <v>850464</v>
      </c>
      <c r="F9" s="184">
        <v>109800</v>
      </c>
      <c r="G9" s="184"/>
      <c r="H9" s="184"/>
      <c r="I9" s="184"/>
      <c r="J9" s="184"/>
      <c r="K9" s="184"/>
      <c r="L9" s="184"/>
      <c r="M9" s="184"/>
      <c r="N9" s="184"/>
      <c r="O9" s="184"/>
    </row>
    <row r="10" s="1" customFormat="1" ht="22.5" customHeight="1" spans="1:15">
      <c r="A10" s="234" t="s">
        <v>90</v>
      </c>
      <c r="B10" s="234" t="str">
        <f>"    "&amp;"小学教育"</f>
        <v>    小学教育</v>
      </c>
      <c r="C10" s="184">
        <v>17189688.74</v>
      </c>
      <c r="D10" s="184">
        <v>17189688.74</v>
      </c>
      <c r="E10" s="184">
        <v>16952152.74</v>
      </c>
      <c r="F10" s="184">
        <v>237536</v>
      </c>
      <c r="G10" s="184"/>
      <c r="H10" s="184"/>
      <c r="I10" s="184"/>
      <c r="J10" s="184"/>
      <c r="K10" s="184"/>
      <c r="L10" s="184"/>
      <c r="M10" s="184"/>
      <c r="N10" s="184"/>
      <c r="O10" s="184"/>
    </row>
    <row r="11" s="1" customFormat="1" ht="22.5" customHeight="1" spans="1:15">
      <c r="A11" s="234" t="s">
        <v>91</v>
      </c>
      <c r="B11" s="234" t="str">
        <f>"  "&amp;"特殊教育"</f>
        <v>  特殊教育</v>
      </c>
      <c r="C11" s="184">
        <v>280</v>
      </c>
      <c r="D11" s="184">
        <v>280</v>
      </c>
      <c r="E11" s="184"/>
      <c r="F11" s="184">
        <v>280</v>
      </c>
      <c r="G11" s="184"/>
      <c r="H11" s="184"/>
      <c r="I11" s="184"/>
      <c r="J11" s="184"/>
      <c r="K11" s="184"/>
      <c r="L11" s="184"/>
      <c r="M11" s="184"/>
      <c r="N11" s="184"/>
      <c r="O11" s="184"/>
    </row>
    <row r="12" s="1" customFormat="1" ht="22.5" customHeight="1" spans="1:15">
      <c r="A12" s="234" t="s">
        <v>92</v>
      </c>
      <c r="B12" s="234" t="str">
        <f>"    "&amp;"特殊学校教育"</f>
        <v>    特殊学校教育</v>
      </c>
      <c r="C12" s="184">
        <v>280</v>
      </c>
      <c r="D12" s="184">
        <v>280</v>
      </c>
      <c r="E12" s="184"/>
      <c r="F12" s="184">
        <v>280</v>
      </c>
      <c r="G12" s="184"/>
      <c r="H12" s="184"/>
      <c r="I12" s="184"/>
      <c r="J12" s="184"/>
      <c r="K12" s="184"/>
      <c r="L12" s="184"/>
      <c r="M12" s="184"/>
      <c r="N12" s="184"/>
      <c r="O12" s="184"/>
    </row>
    <row r="13" s="1" customFormat="1" ht="22.5" customHeight="1" spans="1:15">
      <c r="A13" s="234" t="s">
        <v>93</v>
      </c>
      <c r="B13" s="234" t="str">
        <f>"  "&amp;"其他教育支出"</f>
        <v>  其他教育支出</v>
      </c>
      <c r="C13" s="184">
        <v>118332</v>
      </c>
      <c r="D13" s="184">
        <v>118332</v>
      </c>
      <c r="E13" s="184">
        <v>118332</v>
      </c>
      <c r="F13" s="184"/>
      <c r="G13" s="184"/>
      <c r="H13" s="184"/>
      <c r="I13" s="184"/>
      <c r="J13" s="184"/>
      <c r="K13" s="184"/>
      <c r="L13" s="184"/>
      <c r="M13" s="184"/>
      <c r="N13" s="184"/>
      <c r="O13" s="184"/>
    </row>
    <row r="14" s="1" customFormat="1" ht="22.5" customHeight="1" spans="1:15">
      <c r="A14" s="234" t="s">
        <v>94</v>
      </c>
      <c r="B14" s="234" t="str">
        <f>"    "&amp;"其他教育支出"</f>
        <v>    其他教育支出</v>
      </c>
      <c r="C14" s="184">
        <v>118332</v>
      </c>
      <c r="D14" s="184">
        <v>118332</v>
      </c>
      <c r="E14" s="184">
        <v>118332</v>
      </c>
      <c r="F14" s="184"/>
      <c r="G14" s="184"/>
      <c r="H14" s="184"/>
      <c r="I14" s="184"/>
      <c r="J14" s="184"/>
      <c r="K14" s="184"/>
      <c r="L14" s="184"/>
      <c r="M14" s="184"/>
      <c r="N14" s="184"/>
      <c r="O14" s="184"/>
    </row>
    <row r="15" s="1" customFormat="1" ht="22.5" customHeight="1" spans="1:15">
      <c r="A15" s="234" t="s">
        <v>95</v>
      </c>
      <c r="B15" s="234" t="s">
        <v>96</v>
      </c>
      <c r="C15" s="184">
        <v>2233753.7</v>
      </c>
      <c r="D15" s="184">
        <v>2233753.7</v>
      </c>
      <c r="E15" s="184">
        <v>2233753.7</v>
      </c>
      <c r="F15" s="184"/>
      <c r="G15" s="184"/>
      <c r="H15" s="184"/>
      <c r="I15" s="184"/>
      <c r="J15" s="184"/>
      <c r="K15" s="184"/>
      <c r="L15" s="184"/>
      <c r="M15" s="184"/>
      <c r="N15" s="184"/>
      <c r="O15" s="184"/>
    </row>
    <row r="16" s="1" customFormat="1" ht="22.5" customHeight="1" spans="1:15">
      <c r="A16" s="234" t="s">
        <v>97</v>
      </c>
      <c r="B16" s="234" t="str">
        <f>"  "&amp;"行政事业单位养老支出"</f>
        <v>  行政事业单位养老支出</v>
      </c>
      <c r="C16" s="184">
        <v>2148049.7</v>
      </c>
      <c r="D16" s="184">
        <v>2148049.7</v>
      </c>
      <c r="E16" s="184">
        <v>2148049.7</v>
      </c>
      <c r="F16" s="184"/>
      <c r="G16" s="184"/>
      <c r="H16" s="184"/>
      <c r="I16" s="184"/>
      <c r="J16" s="184"/>
      <c r="K16" s="184"/>
      <c r="L16" s="184"/>
      <c r="M16" s="184"/>
      <c r="N16" s="184"/>
      <c r="O16" s="184"/>
    </row>
    <row r="17" s="1" customFormat="1" ht="22.5" customHeight="1" spans="1:15">
      <c r="A17" s="234" t="s">
        <v>98</v>
      </c>
      <c r="B17" s="234" t="str">
        <f>"    "&amp;"机关事业单位基本养老保险缴费支出"</f>
        <v>    机关事业单位基本养老保险缴费支出</v>
      </c>
      <c r="C17" s="184">
        <v>2139049.7</v>
      </c>
      <c r="D17" s="184">
        <v>2139049.7</v>
      </c>
      <c r="E17" s="184">
        <v>2139049.7</v>
      </c>
      <c r="F17" s="184"/>
      <c r="G17" s="184"/>
      <c r="H17" s="184"/>
      <c r="I17" s="184"/>
      <c r="J17" s="184"/>
      <c r="K17" s="184"/>
      <c r="L17" s="184"/>
      <c r="M17" s="184"/>
      <c r="N17" s="184"/>
      <c r="O17" s="184"/>
    </row>
    <row r="18" s="1" customFormat="1" ht="22.5" customHeight="1" spans="1:15">
      <c r="A18" s="234" t="s">
        <v>99</v>
      </c>
      <c r="B18" s="234" t="str">
        <f>"    "&amp;"机关事业单位职业年金缴费支出"</f>
        <v>    机关事业单位职业年金缴费支出</v>
      </c>
      <c r="C18" s="184"/>
      <c r="D18" s="184"/>
      <c r="E18" s="184"/>
      <c r="F18" s="184"/>
      <c r="G18" s="184"/>
      <c r="H18" s="184"/>
      <c r="I18" s="184"/>
      <c r="J18" s="184"/>
      <c r="K18" s="184"/>
      <c r="L18" s="184"/>
      <c r="M18" s="184"/>
      <c r="N18" s="184"/>
      <c r="O18" s="184"/>
    </row>
    <row r="19" s="1" customFormat="1" ht="22.5" customHeight="1" spans="1:15">
      <c r="A19" s="234" t="s">
        <v>100</v>
      </c>
      <c r="B19" s="234" t="str">
        <f>"    "&amp;"其他行政事业单位养老支出"</f>
        <v>    其他行政事业单位养老支出</v>
      </c>
      <c r="C19" s="184">
        <v>9000</v>
      </c>
      <c r="D19" s="184">
        <v>9000</v>
      </c>
      <c r="E19" s="184">
        <v>9000</v>
      </c>
      <c r="F19" s="184"/>
      <c r="G19" s="184"/>
      <c r="H19" s="184"/>
      <c r="I19" s="184"/>
      <c r="J19" s="184"/>
      <c r="K19" s="184"/>
      <c r="L19" s="184"/>
      <c r="M19" s="184"/>
      <c r="N19" s="184"/>
      <c r="O19" s="184"/>
    </row>
    <row r="20" s="1" customFormat="1" ht="22.5" customHeight="1" spans="1:15">
      <c r="A20" s="234" t="s">
        <v>101</v>
      </c>
      <c r="B20" s="234" t="str">
        <f>"  "&amp;"抚恤"</f>
        <v>  抚恤</v>
      </c>
      <c r="C20" s="184">
        <v>85704</v>
      </c>
      <c r="D20" s="184">
        <v>85704</v>
      </c>
      <c r="E20" s="184">
        <v>85704</v>
      </c>
      <c r="F20" s="184"/>
      <c r="G20" s="184"/>
      <c r="H20" s="184"/>
      <c r="I20" s="184"/>
      <c r="J20" s="184"/>
      <c r="K20" s="184"/>
      <c r="L20" s="184"/>
      <c r="M20" s="184"/>
      <c r="N20" s="184"/>
      <c r="O20" s="184"/>
    </row>
    <row r="21" s="1" customFormat="1" ht="22.5" customHeight="1" spans="1:15">
      <c r="A21" s="234" t="s">
        <v>102</v>
      </c>
      <c r="B21" s="234" t="str">
        <f>"    "&amp;"死亡抚恤"</f>
        <v>    死亡抚恤</v>
      </c>
      <c r="C21" s="184">
        <v>85704</v>
      </c>
      <c r="D21" s="184">
        <v>85704</v>
      </c>
      <c r="E21" s="184">
        <v>85704</v>
      </c>
      <c r="F21" s="184"/>
      <c r="G21" s="184"/>
      <c r="H21" s="184"/>
      <c r="I21" s="184"/>
      <c r="J21" s="184"/>
      <c r="K21" s="184"/>
      <c r="L21" s="184"/>
      <c r="M21" s="184"/>
      <c r="N21" s="184"/>
      <c r="O21" s="184"/>
    </row>
    <row r="22" s="1" customFormat="1" ht="22.5" customHeight="1" spans="1:15">
      <c r="A22" s="234" t="s">
        <v>103</v>
      </c>
      <c r="B22" s="234" t="s">
        <v>104</v>
      </c>
      <c r="C22" s="184">
        <v>1687887.16</v>
      </c>
      <c r="D22" s="184">
        <v>1687887.16</v>
      </c>
      <c r="E22" s="184">
        <v>1687887.16</v>
      </c>
      <c r="F22" s="184"/>
      <c r="G22" s="184"/>
      <c r="H22" s="184"/>
      <c r="I22" s="184"/>
      <c r="J22" s="184"/>
      <c r="K22" s="184"/>
      <c r="L22" s="184"/>
      <c r="M22" s="184"/>
      <c r="N22" s="184"/>
      <c r="O22" s="184"/>
    </row>
    <row r="23" s="1" customFormat="1" ht="22.5" customHeight="1" spans="1:15">
      <c r="A23" s="234" t="s">
        <v>105</v>
      </c>
      <c r="B23" s="234" t="str">
        <f>"  "&amp;"行政事业单位医疗"</f>
        <v>  行政事业单位医疗</v>
      </c>
      <c r="C23" s="184">
        <v>1687887.16</v>
      </c>
      <c r="D23" s="184">
        <v>1687887.16</v>
      </c>
      <c r="E23" s="184">
        <v>1687887.16</v>
      </c>
      <c r="F23" s="184"/>
      <c r="G23" s="184"/>
      <c r="H23" s="184"/>
      <c r="I23" s="184"/>
      <c r="J23" s="184"/>
      <c r="K23" s="184"/>
      <c r="L23" s="184"/>
      <c r="M23" s="184"/>
      <c r="N23" s="184"/>
      <c r="O23" s="184"/>
    </row>
    <row r="24" s="1" customFormat="1" ht="22.5" customHeight="1" spans="1:15">
      <c r="A24" s="234" t="s">
        <v>106</v>
      </c>
      <c r="B24" s="234" t="str">
        <f>"    "&amp;"行政单位医疗"</f>
        <v>    行政单位医疗</v>
      </c>
      <c r="C24" s="184"/>
      <c r="D24" s="184"/>
      <c r="E24" s="184"/>
      <c r="F24" s="184"/>
      <c r="G24" s="184"/>
      <c r="H24" s="184"/>
      <c r="I24" s="184"/>
      <c r="J24" s="184"/>
      <c r="K24" s="184"/>
      <c r="L24" s="184"/>
      <c r="M24" s="184"/>
      <c r="N24" s="184"/>
      <c r="O24" s="184"/>
    </row>
    <row r="25" s="1" customFormat="1" ht="22.5" customHeight="1" spans="1:15">
      <c r="A25" s="234" t="s">
        <v>107</v>
      </c>
      <c r="B25" s="234" t="str">
        <f>"    "&amp;"事业单位医疗"</f>
        <v>    事业单位医疗</v>
      </c>
      <c r="C25" s="184">
        <v>978558.12</v>
      </c>
      <c r="D25" s="184">
        <v>978558.12</v>
      </c>
      <c r="E25" s="184">
        <v>978558.12</v>
      </c>
      <c r="F25" s="184"/>
      <c r="G25" s="184"/>
      <c r="H25" s="184"/>
      <c r="I25" s="184"/>
      <c r="J25" s="184"/>
      <c r="K25" s="184"/>
      <c r="L25" s="184"/>
      <c r="M25" s="184"/>
      <c r="N25" s="184"/>
      <c r="O25" s="184"/>
    </row>
    <row r="26" s="1" customFormat="1" ht="22.5" customHeight="1" spans="1:15">
      <c r="A26" s="234" t="s">
        <v>108</v>
      </c>
      <c r="B26" s="234" t="str">
        <f>"    "&amp;"公务员医疗补助"</f>
        <v>    公务员医疗补助</v>
      </c>
      <c r="C26" s="184">
        <v>661890.92</v>
      </c>
      <c r="D26" s="184">
        <v>661890.92</v>
      </c>
      <c r="E26" s="184">
        <v>661890.92</v>
      </c>
      <c r="F26" s="184"/>
      <c r="G26" s="184"/>
      <c r="H26" s="184"/>
      <c r="I26" s="184"/>
      <c r="J26" s="184"/>
      <c r="K26" s="184"/>
      <c r="L26" s="184"/>
      <c r="M26" s="184"/>
      <c r="N26" s="184"/>
      <c r="O26" s="184"/>
    </row>
    <row r="27" s="1" customFormat="1" ht="22.5" customHeight="1" spans="1:15">
      <c r="A27" s="234" t="s">
        <v>109</v>
      </c>
      <c r="B27" s="234" t="str">
        <f>"    "&amp;"其他行政事业单位医疗支出"</f>
        <v>    其他行政事业单位医疗支出</v>
      </c>
      <c r="C27" s="184">
        <v>47438.12</v>
      </c>
      <c r="D27" s="184">
        <v>47438.12</v>
      </c>
      <c r="E27" s="184">
        <v>47438.12</v>
      </c>
      <c r="F27" s="184"/>
      <c r="G27" s="184"/>
      <c r="H27" s="184"/>
      <c r="I27" s="184"/>
      <c r="J27" s="184"/>
      <c r="K27" s="184"/>
      <c r="L27" s="184"/>
      <c r="M27" s="184"/>
      <c r="N27" s="184"/>
      <c r="O27" s="184"/>
    </row>
    <row r="28" s="1" customFormat="1" ht="22.5" customHeight="1" spans="1:15">
      <c r="A28" s="234" t="s">
        <v>110</v>
      </c>
      <c r="B28" s="234" t="s">
        <v>111</v>
      </c>
      <c r="C28" s="184">
        <v>1694047.27</v>
      </c>
      <c r="D28" s="184">
        <v>1694047.27</v>
      </c>
      <c r="E28" s="184">
        <v>1694047.27</v>
      </c>
      <c r="F28" s="184"/>
      <c r="G28" s="184"/>
      <c r="H28" s="184"/>
      <c r="I28" s="184"/>
      <c r="J28" s="184"/>
      <c r="K28" s="184"/>
      <c r="L28" s="184"/>
      <c r="M28" s="184"/>
      <c r="N28" s="184"/>
      <c r="O28" s="184"/>
    </row>
    <row r="29" s="1" customFormat="1" ht="22.5" customHeight="1" spans="1:15">
      <c r="A29" s="234" t="s">
        <v>112</v>
      </c>
      <c r="B29" s="234" t="str">
        <f>"  "&amp;"住房改革支出"</f>
        <v>  住房改革支出</v>
      </c>
      <c r="C29" s="184">
        <v>1694047.27</v>
      </c>
      <c r="D29" s="184">
        <v>1694047.27</v>
      </c>
      <c r="E29" s="184">
        <v>1694047.27</v>
      </c>
      <c r="F29" s="184"/>
      <c r="G29" s="184"/>
      <c r="H29" s="184"/>
      <c r="I29" s="184"/>
      <c r="J29" s="184"/>
      <c r="K29" s="184"/>
      <c r="L29" s="184"/>
      <c r="M29" s="184"/>
      <c r="N29" s="184"/>
      <c r="O29" s="184"/>
    </row>
    <row r="30" s="1" customFormat="1" ht="22.5" customHeight="1" spans="1:15">
      <c r="A30" s="234" t="s">
        <v>113</v>
      </c>
      <c r="B30" s="234" t="str">
        <f>"    "&amp;"住房公积金"</f>
        <v>    住房公积金</v>
      </c>
      <c r="C30" s="184">
        <v>1694047.27</v>
      </c>
      <c r="D30" s="184">
        <v>1694047.27</v>
      </c>
      <c r="E30" s="184">
        <v>1694047.27</v>
      </c>
      <c r="F30" s="184"/>
      <c r="G30" s="184"/>
      <c r="H30" s="184"/>
      <c r="I30" s="184"/>
      <c r="J30" s="184"/>
      <c r="K30" s="184"/>
      <c r="L30" s="184"/>
      <c r="M30" s="184"/>
      <c r="N30" s="184"/>
      <c r="O30" s="184"/>
    </row>
    <row r="31" s="1" customFormat="1" ht="22.5" customHeight="1" spans="1:15">
      <c r="A31" s="180" t="s">
        <v>114</v>
      </c>
      <c r="B31" s="244" t="s">
        <v>114</v>
      </c>
      <c r="C31" s="133">
        <v>23884252.87</v>
      </c>
      <c r="D31" s="184">
        <v>23884252.87</v>
      </c>
      <c r="E31" s="133">
        <v>23536636.87</v>
      </c>
      <c r="F31" s="133">
        <v>347616</v>
      </c>
      <c r="G31" s="133"/>
      <c r="H31" s="184"/>
      <c r="I31" s="133"/>
      <c r="J31" s="184"/>
      <c r="K31" s="133"/>
      <c r="L31" s="133"/>
      <c r="M31" s="133"/>
      <c r="N31" s="133"/>
      <c r="O31" s="133"/>
    </row>
  </sheetData>
  <mergeCells count="11">
    <mergeCell ref="A2:O2"/>
    <mergeCell ref="A3:L3"/>
    <mergeCell ref="D4:F4"/>
    <mergeCell ref="J4:O4"/>
    <mergeCell ref="A31:B31"/>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selection activeCell="A1" sqref="$A1:$XFD1048576"/>
    </sheetView>
  </sheetViews>
  <sheetFormatPr defaultColWidth="10.7090909090909" defaultRowHeight="14.25" customHeight="1" outlineLevelCol="3"/>
  <cols>
    <col min="1" max="1" width="45.8545454545455" style="1" customWidth="1"/>
    <col min="2" max="2" width="36" style="1" customWidth="1"/>
    <col min="3" max="3" width="41.8545454545455" style="1" customWidth="1"/>
    <col min="4" max="4" width="34.8545454545455" style="1" customWidth="1"/>
    <col min="5" max="16384" width="10.7090909090909" style="1"/>
  </cols>
  <sheetData>
    <row r="1" s="1" customFormat="1" ht="19.5" customHeight="1" spans="1:4">
      <c r="D1" s="137" t="s">
        <v>115</v>
      </c>
    </row>
    <row r="2" s="1" customFormat="1" ht="36" customHeight="1" spans="1:4">
      <c r="A2" s="5" t="s">
        <v>116</v>
      </c>
      <c r="B2" s="225"/>
      <c r="C2" s="225"/>
      <c r="D2" s="225"/>
    </row>
    <row r="3" s="1" customFormat="1" ht="24" customHeight="1" spans="1:4">
      <c r="A3" s="7" t="str">
        <f>"单位名称："&amp;"香格里拉市小中甸镇小学"</f>
        <v>单位名称：香格里拉市小中甸镇小学</v>
      </c>
      <c r="B3" s="226"/>
      <c r="C3" s="226"/>
      <c r="D3" s="139" t="s">
        <v>2</v>
      </c>
    </row>
    <row r="4" s="1" customFormat="1" ht="19.5" customHeight="1" spans="1:4">
      <c r="A4" s="13" t="s">
        <v>3</v>
      </c>
      <c r="B4" s="15"/>
      <c r="C4" s="13" t="s">
        <v>4</v>
      </c>
      <c r="D4" s="15"/>
    </row>
    <row r="5" s="1" customFormat="1" ht="21.75" customHeight="1" spans="1:4">
      <c r="A5" s="90" t="s">
        <v>5</v>
      </c>
      <c r="B5" s="153" t="s">
        <v>6</v>
      </c>
      <c r="C5" s="90" t="s">
        <v>117</v>
      </c>
      <c r="D5" s="153" t="s">
        <v>6</v>
      </c>
    </row>
    <row r="6" s="1" customFormat="1" ht="17.25" customHeight="1" spans="1:4">
      <c r="A6" s="93"/>
      <c r="B6" s="19"/>
      <c r="C6" s="93"/>
      <c r="D6" s="19"/>
    </row>
    <row r="7" s="1" customFormat="1" ht="22.5" customHeight="1" spans="1:4">
      <c r="A7" s="227" t="s">
        <v>118</v>
      </c>
      <c r="B7" s="228">
        <v>23884252.87</v>
      </c>
      <c r="C7" s="229" t="s">
        <v>119</v>
      </c>
      <c r="D7" s="133">
        <v>23884252.87</v>
      </c>
    </row>
    <row r="8" s="1" customFormat="1" ht="22.5" customHeight="1" spans="1:4">
      <c r="A8" s="230" t="s">
        <v>120</v>
      </c>
      <c r="B8" s="228">
        <v>23884252.87</v>
      </c>
      <c r="C8" s="231" t="s">
        <v>121</v>
      </c>
      <c r="D8" s="133"/>
    </row>
    <row r="9" s="1" customFormat="1" ht="22.5" customHeight="1" spans="1:4">
      <c r="A9" s="230" t="s">
        <v>122</v>
      </c>
      <c r="B9" s="232"/>
      <c r="C9" s="231" t="s">
        <v>123</v>
      </c>
      <c r="D9" s="133"/>
    </row>
    <row r="10" s="1" customFormat="1" ht="22.5" customHeight="1" spans="1:4">
      <c r="A10" s="230" t="s">
        <v>124</v>
      </c>
      <c r="B10" s="232"/>
      <c r="C10" s="231" t="s">
        <v>125</v>
      </c>
      <c r="D10" s="133"/>
    </row>
    <row r="11" s="1" customFormat="1" ht="22.5" customHeight="1" spans="1:4">
      <c r="A11" s="233" t="s">
        <v>126</v>
      </c>
      <c r="B11" s="179"/>
      <c r="C11" s="231" t="s">
        <v>127</v>
      </c>
      <c r="D11" s="133"/>
    </row>
    <row r="12" s="1" customFormat="1" ht="22.5" customHeight="1" spans="1:4">
      <c r="A12" s="230" t="s">
        <v>120</v>
      </c>
      <c r="B12" s="179"/>
      <c r="C12" s="231" t="s">
        <v>128</v>
      </c>
      <c r="D12" s="133">
        <v>18268564.74</v>
      </c>
    </row>
    <row r="13" s="1" customFormat="1" ht="22.5" customHeight="1" spans="1:4">
      <c r="A13" s="230" t="s">
        <v>122</v>
      </c>
      <c r="B13" s="179"/>
      <c r="C13" s="231" t="s">
        <v>129</v>
      </c>
      <c r="D13" s="133"/>
    </row>
    <row r="14" s="1" customFormat="1" ht="22.5" customHeight="1" spans="1:4">
      <c r="A14" s="230" t="s">
        <v>124</v>
      </c>
      <c r="B14" s="179"/>
      <c r="C14" s="231" t="s">
        <v>130</v>
      </c>
      <c r="D14" s="133"/>
    </row>
    <row r="15" s="1" customFormat="1" ht="22.5" customHeight="1" spans="1:4">
      <c r="A15" s="230"/>
      <c r="B15" s="230"/>
      <c r="C15" s="231" t="s">
        <v>131</v>
      </c>
      <c r="D15" s="133">
        <v>2233753.7</v>
      </c>
    </row>
    <row r="16" s="1" customFormat="1" ht="22.5" customHeight="1" spans="1:4">
      <c r="A16" s="230"/>
      <c r="B16" s="234"/>
      <c r="C16" s="231" t="s">
        <v>132</v>
      </c>
      <c r="D16" s="133">
        <v>1687887.16</v>
      </c>
    </row>
    <row r="17" s="1" customFormat="1" ht="22.5" customHeight="1" spans="1:4">
      <c r="A17" s="235"/>
      <c r="B17" s="227"/>
      <c r="C17" s="231" t="s">
        <v>133</v>
      </c>
      <c r="D17" s="133"/>
    </row>
    <row r="18" s="1" customFormat="1" ht="22.5" customHeight="1" spans="1:4">
      <c r="A18" s="235"/>
      <c r="B18" s="227"/>
      <c r="C18" s="231" t="s">
        <v>134</v>
      </c>
      <c r="D18" s="133"/>
    </row>
    <row r="19" s="1" customFormat="1" ht="22.5" customHeight="1" spans="1:4">
      <c r="A19" s="169"/>
      <c r="B19" s="169"/>
      <c r="C19" s="231" t="s">
        <v>135</v>
      </c>
      <c r="D19" s="133"/>
    </row>
    <row r="20" s="1" customFormat="1" ht="22.5" customHeight="1" spans="1:4">
      <c r="A20" s="169"/>
      <c r="B20" s="169"/>
      <c r="C20" s="231" t="s">
        <v>136</v>
      </c>
      <c r="D20" s="133"/>
    </row>
    <row r="21" s="1" customFormat="1" ht="22.5" customHeight="1" spans="1:4">
      <c r="A21" s="169"/>
      <c r="B21" s="169"/>
      <c r="C21" s="231" t="s">
        <v>137</v>
      </c>
      <c r="D21" s="133"/>
    </row>
    <row r="22" s="1" customFormat="1" ht="22.5" customHeight="1" spans="1:4">
      <c r="A22" s="169"/>
      <c r="B22" s="169"/>
      <c r="C22" s="231" t="s">
        <v>138</v>
      </c>
      <c r="D22" s="133"/>
    </row>
    <row r="23" s="1" customFormat="1" ht="22.5" customHeight="1" spans="1:4">
      <c r="A23" s="169"/>
      <c r="B23" s="169"/>
      <c r="C23" s="231" t="s">
        <v>139</v>
      </c>
      <c r="D23" s="133"/>
    </row>
    <row r="24" s="1" customFormat="1" ht="22.5" customHeight="1" spans="1:4">
      <c r="A24" s="169"/>
      <c r="B24" s="169"/>
      <c r="C24" s="231" t="s">
        <v>140</v>
      </c>
      <c r="D24" s="133"/>
    </row>
    <row r="25" s="1" customFormat="1" ht="22.5" customHeight="1" spans="1:4">
      <c r="A25" s="169"/>
      <c r="B25" s="169"/>
      <c r="C25" s="231" t="s">
        <v>141</v>
      </c>
      <c r="D25" s="133"/>
    </row>
    <row r="26" s="1" customFormat="1" ht="22.5" customHeight="1" spans="1:4">
      <c r="A26" s="169"/>
      <c r="B26" s="169"/>
      <c r="C26" s="231" t="s">
        <v>142</v>
      </c>
      <c r="D26" s="133">
        <v>1694047.27</v>
      </c>
    </row>
    <row r="27" s="1" customFormat="1" ht="22.5" customHeight="1" spans="1:4">
      <c r="A27" s="169"/>
      <c r="B27" s="169"/>
      <c r="C27" s="231" t="s">
        <v>143</v>
      </c>
      <c r="D27" s="133"/>
    </row>
    <row r="28" s="1" customFormat="1" ht="22.5" customHeight="1" spans="1:4">
      <c r="A28" s="169"/>
      <c r="B28" s="169"/>
      <c r="C28" s="231" t="s">
        <v>144</v>
      </c>
      <c r="D28" s="133"/>
    </row>
    <row r="29" s="1" customFormat="1" ht="22.5" customHeight="1" spans="1:4">
      <c r="A29" s="169"/>
      <c r="B29" s="169"/>
      <c r="C29" s="231" t="s">
        <v>145</v>
      </c>
      <c r="D29" s="133"/>
    </row>
    <row r="30" s="1" customFormat="1" ht="22.5" customHeight="1" spans="1:4">
      <c r="A30" s="169"/>
      <c r="B30" s="169"/>
      <c r="C30" s="231" t="s">
        <v>146</v>
      </c>
      <c r="D30" s="133"/>
    </row>
    <row r="31" s="1" customFormat="1" ht="22.5" customHeight="1" spans="1:4">
      <c r="A31" s="236"/>
      <c r="B31" s="227"/>
      <c r="C31" s="231" t="s">
        <v>147</v>
      </c>
      <c r="D31" s="133"/>
    </row>
    <row r="32" s="1" customFormat="1" ht="22.5" customHeight="1" spans="1:4">
      <c r="A32" s="236"/>
      <c r="B32" s="227"/>
      <c r="C32" s="231" t="s">
        <v>148</v>
      </c>
      <c r="D32" s="133"/>
    </row>
    <row r="33" s="1" customFormat="1" ht="22.5" customHeight="1" spans="1:4">
      <c r="A33" s="236"/>
      <c r="B33" s="227"/>
      <c r="C33" s="231" t="s">
        <v>149</v>
      </c>
      <c r="D33" s="133"/>
    </row>
    <row r="34" s="1" customFormat="1" ht="22.5" customHeight="1" spans="1:4">
      <c r="A34" s="236"/>
      <c r="B34" s="227"/>
      <c r="C34" s="231" t="s">
        <v>150</v>
      </c>
      <c r="D34" s="133"/>
    </row>
    <row r="35" s="1" customFormat="1" ht="22.5" customHeight="1" spans="1:4">
      <c r="A35" s="236"/>
      <c r="B35" s="227"/>
      <c r="C35" s="235" t="s">
        <v>151</v>
      </c>
      <c r="D35" s="227"/>
    </row>
    <row r="36" s="1" customFormat="1" ht="22.5" customHeight="1" spans="1:4">
      <c r="A36" s="237" t="s">
        <v>152</v>
      </c>
      <c r="B36" s="238">
        <v>23884252.87</v>
      </c>
      <c r="C36" s="236" t="s">
        <v>52</v>
      </c>
      <c r="D36" s="238">
        <v>23884252.87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B1" workbookViewId="0">
      <selection activeCell="A1" sqref="$A1:$XFD1048576"/>
    </sheetView>
  </sheetViews>
  <sheetFormatPr defaultColWidth="10.7090909090909" defaultRowHeight="14.25" customHeight="1" outlineLevelCol="6"/>
  <cols>
    <col min="1" max="1" width="23.5727272727273" style="1" customWidth="1"/>
    <col min="2" max="2" width="51.2818181818182" style="1" customWidth="1"/>
    <col min="3" max="3" width="28.2818181818182" style="1" customWidth="1"/>
    <col min="4" max="4" width="23.8545454545455" style="1" customWidth="1"/>
    <col min="5" max="7" width="28.2818181818182" style="1" customWidth="1"/>
    <col min="8" max="16384" width="10.7090909090909" style="1"/>
  </cols>
  <sheetData>
    <row r="1" s="1" customFormat="1" customHeight="1" spans="1:7">
      <c r="D1" s="171"/>
      <c r="F1" s="82"/>
      <c r="G1" s="137" t="s">
        <v>153</v>
      </c>
    </row>
    <row r="2" s="1" customFormat="1" ht="39" customHeight="1" spans="1:7">
      <c r="A2" s="5" t="s">
        <v>154</v>
      </c>
      <c r="B2" s="152"/>
      <c r="C2" s="152"/>
      <c r="D2" s="152"/>
      <c r="E2" s="152"/>
      <c r="F2" s="152"/>
      <c r="G2" s="152"/>
    </row>
    <row r="3" s="1" customFormat="1" ht="18" customHeight="1" spans="1:7">
      <c r="A3" s="7" t="str">
        <f>"单位名称："&amp;"香格里拉市小中甸镇小学"</f>
        <v>单位名称：香格里拉市小中甸镇小学</v>
      </c>
      <c r="B3" s="213"/>
      <c r="C3" s="202"/>
      <c r="D3" s="202"/>
      <c r="E3" s="202"/>
      <c r="F3" s="148"/>
      <c r="G3" s="139" t="s">
        <v>2</v>
      </c>
    </row>
    <row r="4" s="1" customFormat="1" ht="20.25" customHeight="1" spans="1:7">
      <c r="A4" s="214" t="s">
        <v>155</v>
      </c>
      <c r="B4" s="215"/>
      <c r="C4" s="153" t="s">
        <v>57</v>
      </c>
      <c r="D4" s="189" t="s">
        <v>77</v>
      </c>
      <c r="E4" s="14"/>
      <c r="F4" s="15"/>
      <c r="G4" s="173" t="s">
        <v>78</v>
      </c>
    </row>
    <row r="5" s="1" customFormat="1" ht="20.25" customHeight="1" spans="1:7">
      <c r="A5" s="216" t="s">
        <v>75</v>
      </c>
      <c r="B5" s="216" t="s">
        <v>76</v>
      </c>
      <c r="C5" s="93"/>
      <c r="D5" s="217" t="s">
        <v>59</v>
      </c>
      <c r="E5" s="217" t="s">
        <v>156</v>
      </c>
      <c r="F5" s="217" t="s">
        <v>157</v>
      </c>
      <c r="G5" s="143"/>
    </row>
    <row r="6" s="1" customFormat="1" ht="19.5" customHeight="1" spans="1:7">
      <c r="A6" s="216" t="s">
        <v>158</v>
      </c>
      <c r="B6" s="216" t="s">
        <v>159</v>
      </c>
      <c r="C6" s="216" t="s">
        <v>160</v>
      </c>
      <c r="D6" s="217">
        <v>4</v>
      </c>
      <c r="E6" s="218" t="s">
        <v>161</v>
      </c>
      <c r="F6" s="218" t="s">
        <v>162</v>
      </c>
      <c r="G6" s="216" t="s">
        <v>163</v>
      </c>
    </row>
    <row r="7" s="1" customFormat="1" ht="22.5" customHeight="1" spans="1:7">
      <c r="A7" s="167" t="s">
        <v>86</v>
      </c>
      <c r="B7" s="167" t="s">
        <v>87</v>
      </c>
      <c r="C7" s="219">
        <v>18268564.74</v>
      </c>
      <c r="D7" s="219">
        <v>17920948.74</v>
      </c>
      <c r="E7" s="219">
        <v>17409231.09</v>
      </c>
      <c r="F7" s="219">
        <v>511717.65</v>
      </c>
      <c r="G7" s="219">
        <v>347616</v>
      </c>
    </row>
    <row r="8" s="1" customFormat="1" ht="22.5" customHeight="1" spans="1:7">
      <c r="A8" s="220" t="s">
        <v>88</v>
      </c>
      <c r="B8" s="220" t="s">
        <v>164</v>
      </c>
      <c r="C8" s="219">
        <v>18149952.74</v>
      </c>
      <c r="D8" s="219">
        <v>17802616.74</v>
      </c>
      <c r="E8" s="219">
        <v>17290899.09</v>
      </c>
      <c r="F8" s="219">
        <v>511717.65</v>
      </c>
      <c r="G8" s="219">
        <v>347336</v>
      </c>
    </row>
    <row r="9" s="1" customFormat="1" ht="22.5" customHeight="1" spans="1:7">
      <c r="A9" s="221" t="s">
        <v>89</v>
      </c>
      <c r="B9" s="221" t="s">
        <v>165</v>
      </c>
      <c r="C9" s="219">
        <v>960264</v>
      </c>
      <c r="D9" s="219">
        <v>850464</v>
      </c>
      <c r="E9" s="219">
        <v>850464</v>
      </c>
      <c r="F9" s="219"/>
      <c r="G9" s="219">
        <v>109800</v>
      </c>
    </row>
    <row r="10" s="1" customFormat="1" ht="22.5" customHeight="1" spans="1:7">
      <c r="A10" s="221" t="s">
        <v>90</v>
      </c>
      <c r="B10" s="221" t="s">
        <v>166</v>
      </c>
      <c r="C10" s="219">
        <v>17189688.74</v>
      </c>
      <c r="D10" s="219">
        <v>16952152.74</v>
      </c>
      <c r="E10" s="219">
        <v>16440435.09</v>
      </c>
      <c r="F10" s="219">
        <v>511717.65</v>
      </c>
      <c r="G10" s="219">
        <v>237536</v>
      </c>
    </row>
    <row r="11" s="1" customFormat="1" ht="22.5" customHeight="1" spans="1:7">
      <c r="A11" s="220" t="s">
        <v>91</v>
      </c>
      <c r="B11" s="220" t="s">
        <v>167</v>
      </c>
      <c r="C11" s="219">
        <v>280</v>
      </c>
      <c r="D11" s="219"/>
      <c r="E11" s="219"/>
      <c r="F11" s="219"/>
      <c r="G11" s="219">
        <v>280</v>
      </c>
    </row>
    <row r="12" s="1" customFormat="1" ht="22.5" customHeight="1" spans="1:7">
      <c r="A12" s="221" t="s">
        <v>92</v>
      </c>
      <c r="B12" s="221" t="s">
        <v>168</v>
      </c>
      <c r="C12" s="219">
        <v>280</v>
      </c>
      <c r="D12" s="219"/>
      <c r="E12" s="219"/>
      <c r="F12" s="219"/>
      <c r="G12" s="219">
        <v>280</v>
      </c>
    </row>
    <row r="13" s="1" customFormat="1" ht="22.5" customHeight="1" spans="1:7">
      <c r="A13" s="220" t="s">
        <v>93</v>
      </c>
      <c r="B13" s="220" t="s">
        <v>169</v>
      </c>
      <c r="C13" s="219">
        <v>118332</v>
      </c>
      <c r="D13" s="219">
        <v>118332</v>
      </c>
      <c r="E13" s="219">
        <v>118332</v>
      </c>
      <c r="F13" s="219"/>
      <c r="G13" s="219"/>
    </row>
    <row r="14" s="1" customFormat="1" ht="22.5" customHeight="1" spans="1:7">
      <c r="A14" s="221" t="s">
        <v>94</v>
      </c>
      <c r="B14" s="221" t="s">
        <v>169</v>
      </c>
      <c r="C14" s="219">
        <v>118332</v>
      </c>
      <c r="D14" s="219">
        <v>118332</v>
      </c>
      <c r="E14" s="219">
        <v>118332</v>
      </c>
      <c r="F14" s="219"/>
      <c r="G14" s="219"/>
    </row>
    <row r="15" s="1" customFormat="1" ht="22.5" customHeight="1" spans="1:7">
      <c r="A15" s="167" t="s">
        <v>95</v>
      </c>
      <c r="B15" s="167" t="s">
        <v>96</v>
      </c>
      <c r="C15" s="219">
        <v>2233753.7</v>
      </c>
      <c r="D15" s="219">
        <v>2233753.7</v>
      </c>
      <c r="E15" s="219">
        <v>2224753.7</v>
      </c>
      <c r="F15" s="219">
        <v>9000</v>
      </c>
      <c r="G15" s="219"/>
    </row>
    <row r="16" s="1" customFormat="1" ht="22.5" customHeight="1" spans="1:7">
      <c r="A16" s="220" t="s">
        <v>97</v>
      </c>
      <c r="B16" s="220" t="s">
        <v>170</v>
      </c>
      <c r="C16" s="219">
        <v>2148049.7</v>
      </c>
      <c r="D16" s="219">
        <v>2148049.7</v>
      </c>
      <c r="E16" s="219">
        <v>2139049.7</v>
      </c>
      <c r="F16" s="219">
        <v>9000</v>
      </c>
      <c r="G16" s="219"/>
    </row>
    <row r="17" s="1" customFormat="1" ht="22.5" customHeight="1" spans="1:7">
      <c r="A17" s="221" t="s">
        <v>98</v>
      </c>
      <c r="B17" s="221" t="s">
        <v>171</v>
      </c>
      <c r="C17" s="219">
        <v>2139049.7</v>
      </c>
      <c r="D17" s="219">
        <v>2139049.7</v>
      </c>
      <c r="E17" s="219">
        <v>2139049.7</v>
      </c>
      <c r="F17" s="219"/>
      <c r="G17" s="219"/>
    </row>
    <row r="18" s="1" customFormat="1" ht="22.5" customHeight="1" spans="1:7">
      <c r="A18" s="221" t="s">
        <v>100</v>
      </c>
      <c r="B18" s="221" t="s">
        <v>172</v>
      </c>
      <c r="C18" s="219">
        <v>9000</v>
      </c>
      <c r="D18" s="219">
        <v>9000</v>
      </c>
      <c r="E18" s="219"/>
      <c r="F18" s="219">
        <v>9000</v>
      </c>
      <c r="G18" s="219"/>
    </row>
    <row r="19" s="1" customFormat="1" ht="22.5" customHeight="1" spans="1:7">
      <c r="A19" s="220" t="s">
        <v>101</v>
      </c>
      <c r="B19" s="220" t="s">
        <v>173</v>
      </c>
      <c r="C19" s="219">
        <v>85704</v>
      </c>
      <c r="D19" s="219">
        <v>85704</v>
      </c>
      <c r="E19" s="219">
        <v>85704</v>
      </c>
      <c r="F19" s="219"/>
      <c r="G19" s="219"/>
    </row>
    <row r="20" s="1" customFormat="1" ht="22.5" customHeight="1" spans="1:7">
      <c r="A20" s="221" t="s">
        <v>102</v>
      </c>
      <c r="B20" s="221" t="s">
        <v>174</v>
      </c>
      <c r="C20" s="219">
        <v>85704</v>
      </c>
      <c r="D20" s="219">
        <v>85704</v>
      </c>
      <c r="E20" s="219">
        <v>85704</v>
      </c>
      <c r="F20" s="219"/>
      <c r="G20" s="219"/>
    </row>
    <row r="21" s="1" customFormat="1" ht="22.5" customHeight="1" spans="1:7">
      <c r="A21" s="167" t="s">
        <v>103</v>
      </c>
      <c r="B21" s="167" t="s">
        <v>104</v>
      </c>
      <c r="C21" s="219">
        <v>1687887.16</v>
      </c>
      <c r="D21" s="219">
        <v>1687887.16</v>
      </c>
      <c r="E21" s="219">
        <v>1687887.16</v>
      </c>
      <c r="F21" s="219"/>
      <c r="G21" s="219"/>
    </row>
    <row r="22" s="1" customFormat="1" ht="22.5" customHeight="1" spans="1:7">
      <c r="A22" s="220" t="s">
        <v>105</v>
      </c>
      <c r="B22" s="220" t="s">
        <v>175</v>
      </c>
      <c r="C22" s="219">
        <v>1687887.16</v>
      </c>
      <c r="D22" s="219">
        <v>1687887.16</v>
      </c>
      <c r="E22" s="219">
        <v>1687887.16</v>
      </c>
      <c r="F22" s="219"/>
      <c r="G22" s="219"/>
    </row>
    <row r="23" s="1" customFormat="1" ht="22.5" customHeight="1" spans="1:7">
      <c r="A23" s="221" t="s">
        <v>107</v>
      </c>
      <c r="B23" s="221" t="s">
        <v>176</v>
      </c>
      <c r="C23" s="219">
        <v>978558.12</v>
      </c>
      <c r="D23" s="219">
        <v>978558.12</v>
      </c>
      <c r="E23" s="219">
        <v>978558.12</v>
      </c>
      <c r="F23" s="219"/>
      <c r="G23" s="219"/>
    </row>
    <row r="24" s="1" customFormat="1" ht="22.5" customHeight="1" spans="1:7">
      <c r="A24" s="221" t="s">
        <v>108</v>
      </c>
      <c r="B24" s="221" t="s">
        <v>177</v>
      </c>
      <c r="C24" s="219">
        <v>661890.92</v>
      </c>
      <c r="D24" s="219">
        <v>661890.92</v>
      </c>
      <c r="E24" s="219">
        <v>661890.92</v>
      </c>
      <c r="F24" s="219"/>
      <c r="G24" s="219"/>
    </row>
    <row r="25" s="1" customFormat="1" ht="22.5" customHeight="1" spans="1:7">
      <c r="A25" s="221" t="s">
        <v>109</v>
      </c>
      <c r="B25" s="221" t="s">
        <v>178</v>
      </c>
      <c r="C25" s="219">
        <v>47438.12</v>
      </c>
      <c r="D25" s="219">
        <v>47438.12</v>
      </c>
      <c r="E25" s="219">
        <v>47438.12</v>
      </c>
      <c r="F25" s="219"/>
      <c r="G25" s="219"/>
    </row>
    <row r="26" s="1" customFormat="1" ht="22.5" customHeight="1" spans="1:7">
      <c r="A26" s="167" t="s">
        <v>110</v>
      </c>
      <c r="B26" s="167" t="s">
        <v>111</v>
      </c>
      <c r="C26" s="219">
        <v>1694047.27</v>
      </c>
      <c r="D26" s="219">
        <v>1694047.27</v>
      </c>
      <c r="E26" s="219">
        <v>1694047.27</v>
      </c>
      <c r="F26" s="219"/>
      <c r="G26" s="219"/>
    </row>
    <row r="27" s="1" customFormat="1" ht="22.5" customHeight="1" spans="1:7">
      <c r="A27" s="220" t="s">
        <v>112</v>
      </c>
      <c r="B27" s="220" t="s">
        <v>179</v>
      </c>
      <c r="C27" s="219">
        <v>1694047.27</v>
      </c>
      <c r="D27" s="219">
        <v>1694047.27</v>
      </c>
      <c r="E27" s="219">
        <v>1694047.27</v>
      </c>
      <c r="F27" s="219"/>
      <c r="G27" s="219"/>
    </row>
    <row r="28" s="1" customFormat="1" ht="22.5" customHeight="1" spans="1:7">
      <c r="A28" s="221" t="s">
        <v>113</v>
      </c>
      <c r="B28" s="221" t="s">
        <v>180</v>
      </c>
      <c r="C28" s="219">
        <v>1694047.27</v>
      </c>
      <c r="D28" s="219">
        <v>1694047.27</v>
      </c>
      <c r="E28" s="219">
        <v>1694047.27</v>
      </c>
      <c r="F28" s="219"/>
      <c r="G28" s="219"/>
    </row>
    <row r="29" s="1" customFormat="1" ht="22.5" customHeight="1" spans="1:7">
      <c r="A29" s="222" t="s">
        <v>114</v>
      </c>
      <c r="B29" s="223" t="s">
        <v>114</v>
      </c>
      <c r="C29" s="224">
        <v>23884252.87</v>
      </c>
      <c r="D29" s="219">
        <v>23536636.87</v>
      </c>
      <c r="E29" s="224">
        <v>23015919.22</v>
      </c>
      <c r="F29" s="224">
        <v>520717.65</v>
      </c>
      <c r="G29" s="224">
        <v>347616</v>
      </c>
    </row>
  </sheetData>
  <mergeCells count="7">
    <mergeCell ref="A2:G2"/>
    <mergeCell ref="A3:E3"/>
    <mergeCell ref="A4:B4"/>
    <mergeCell ref="D4:F4"/>
    <mergeCell ref="A29:B29"/>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7" sqref="B17"/>
    </sheetView>
  </sheetViews>
  <sheetFormatPr defaultColWidth="10.7090909090909" defaultRowHeight="14.25" customHeight="1" outlineLevelRow="6" outlineLevelCol="5"/>
  <cols>
    <col min="1" max="2" width="32" style="1" customWidth="1"/>
    <col min="3" max="6" width="30.1363636363636" style="1" customWidth="1"/>
    <col min="7" max="16384" width="10.7090909090909" style="1"/>
  </cols>
  <sheetData>
    <row r="1" s="1" customFormat="1" customHeight="1" spans="1:6">
      <c r="A1" s="197"/>
      <c r="B1" s="197"/>
      <c r="C1" s="106"/>
      <c r="D1" s="198"/>
      <c r="F1" s="199" t="s">
        <v>181</v>
      </c>
    </row>
    <row r="2" s="1" customFormat="1" ht="36.75" customHeight="1" spans="1:6">
      <c r="A2" s="200" t="s">
        <v>182</v>
      </c>
      <c r="B2" s="201"/>
      <c r="C2" s="201"/>
      <c r="D2" s="201"/>
      <c r="E2" s="201"/>
      <c r="F2" s="201"/>
    </row>
    <row r="3" s="1" customFormat="1" ht="18.75" customHeight="1" spans="1:6">
      <c r="A3" s="7" t="str">
        <f>"单位名称："&amp;"香格里拉市小中甸镇小学"</f>
        <v>单位名称：香格里拉市小中甸镇小学</v>
      </c>
      <c r="B3" s="197"/>
      <c r="C3" s="106"/>
      <c r="D3" s="202"/>
      <c r="F3" s="199" t="s">
        <v>183</v>
      </c>
    </row>
    <row r="4" s="1" customFormat="1" ht="19.5" customHeight="1" spans="1:6">
      <c r="A4" s="203" t="s">
        <v>184</v>
      </c>
      <c r="B4" s="204" t="s">
        <v>185</v>
      </c>
      <c r="C4" s="98" t="s">
        <v>186</v>
      </c>
      <c r="D4" s="205"/>
      <c r="E4" s="206"/>
      <c r="F4" s="204" t="s">
        <v>187</v>
      </c>
    </row>
    <row r="5" s="1" customFormat="1" ht="19.5" customHeight="1" spans="1:6">
      <c r="A5" s="207"/>
      <c r="B5" s="208"/>
      <c r="C5" s="97" t="s">
        <v>59</v>
      </c>
      <c r="D5" s="97" t="s">
        <v>188</v>
      </c>
      <c r="E5" s="97" t="s">
        <v>189</v>
      </c>
      <c r="F5" s="208"/>
    </row>
    <row r="6" s="1" customFormat="1" ht="18.75" customHeight="1" spans="1:6">
      <c r="A6" s="209">
        <v>1</v>
      </c>
      <c r="B6" s="209">
        <v>2</v>
      </c>
      <c r="C6" s="210">
        <v>3</v>
      </c>
      <c r="D6" s="209">
        <v>4</v>
      </c>
      <c r="E6" s="209">
        <v>5</v>
      </c>
      <c r="F6" s="209">
        <v>6</v>
      </c>
    </row>
    <row r="7" s="1" customFormat="1" ht="22.5" customHeight="1" spans="1:6">
      <c r="A7" s="211">
        <v>3722.5</v>
      </c>
      <c r="B7" s="211"/>
      <c r="C7" s="212">
        <v>3722.5</v>
      </c>
      <c r="D7" s="211"/>
      <c r="E7" s="211">
        <v>3722.5</v>
      </c>
      <c r="F7" s="211"/>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B11" sqref="B11"/>
    </sheetView>
  </sheetViews>
  <sheetFormatPr defaultColWidth="10.7090909090909" defaultRowHeight="14.25" customHeight="1"/>
  <cols>
    <col min="1" max="1" width="38.2818181818182" style="1" customWidth="1"/>
    <col min="2" max="2" width="29.7090909090909" style="1" customWidth="1"/>
    <col min="3" max="3" width="31" style="1" customWidth="1"/>
    <col min="4" max="4" width="11.8545454545455" style="1" customWidth="1"/>
    <col min="5" max="5" width="20.5636363636364" style="1" customWidth="1"/>
    <col min="6" max="6" width="12" style="1" customWidth="1"/>
    <col min="7" max="7" width="26.8545454545455" style="1" customWidth="1"/>
    <col min="8" max="21" width="23.1363636363636" style="1" customWidth="1"/>
    <col min="22" max="23" width="23.2818181818182" style="1" customWidth="1"/>
    <col min="24" max="16384" width="10.7090909090909" style="1"/>
  </cols>
  <sheetData>
    <row r="1" s="1" customFormat="1" ht="18.75" customHeight="1" spans="1:23">
      <c r="B1" s="185"/>
      <c r="D1" s="186"/>
      <c r="E1" s="186"/>
      <c r="F1" s="186"/>
      <c r="G1" s="186"/>
      <c r="H1" s="104"/>
      <c r="I1" s="104"/>
      <c r="J1" s="104"/>
      <c r="K1" s="104"/>
      <c r="L1" s="104"/>
      <c r="M1" s="104"/>
      <c r="N1" s="3"/>
      <c r="O1" s="3"/>
      <c r="P1" s="3"/>
      <c r="Q1" s="104"/>
      <c r="U1" s="185"/>
      <c r="W1" s="71" t="s">
        <v>190</v>
      </c>
    </row>
    <row r="2" s="1" customFormat="1" ht="39.75" customHeight="1" spans="1:23">
      <c r="A2" s="187" t="s">
        <v>191</v>
      </c>
      <c r="B2" s="85"/>
      <c r="C2" s="85"/>
      <c r="D2" s="85"/>
      <c r="E2" s="85"/>
      <c r="F2" s="85"/>
      <c r="G2" s="85"/>
      <c r="H2" s="85"/>
      <c r="I2" s="85"/>
      <c r="J2" s="85"/>
      <c r="K2" s="85"/>
      <c r="L2" s="85"/>
      <c r="M2" s="85"/>
      <c r="N2" s="6"/>
      <c r="O2" s="6"/>
      <c r="P2" s="6"/>
      <c r="Q2" s="85"/>
      <c r="R2" s="85"/>
      <c r="S2" s="85"/>
      <c r="T2" s="85"/>
      <c r="U2" s="85"/>
      <c r="V2" s="85"/>
      <c r="W2" s="85"/>
    </row>
    <row r="3" s="1" customFormat="1" ht="18.75" customHeight="1" spans="1:23">
      <c r="A3" s="7" t="str">
        <f>"单位名称："&amp;"香格里拉市小中甸镇小学"</f>
        <v>单位名称：香格里拉市小中甸镇小学</v>
      </c>
      <c r="B3" s="188"/>
      <c r="C3" s="188"/>
      <c r="D3" s="188"/>
      <c r="E3" s="188"/>
      <c r="F3" s="188"/>
      <c r="G3" s="188"/>
      <c r="H3" s="111"/>
      <c r="I3" s="111"/>
      <c r="J3" s="111"/>
      <c r="K3" s="111"/>
      <c r="L3" s="111"/>
      <c r="M3" s="111"/>
      <c r="N3" s="9"/>
      <c r="O3" s="9"/>
      <c r="P3" s="9"/>
      <c r="Q3" s="111"/>
      <c r="U3" s="185"/>
      <c r="W3" s="112" t="s">
        <v>183</v>
      </c>
    </row>
    <row r="4" s="1" customFormat="1" ht="18" customHeight="1" spans="1:23">
      <c r="A4" s="11" t="s">
        <v>192</v>
      </c>
      <c r="B4" s="11" t="s">
        <v>193</v>
      </c>
      <c r="C4" s="11" t="s">
        <v>194</v>
      </c>
      <c r="D4" s="11" t="s">
        <v>195</v>
      </c>
      <c r="E4" s="11" t="s">
        <v>196</v>
      </c>
      <c r="F4" s="11" t="s">
        <v>197</v>
      </c>
      <c r="G4" s="11" t="s">
        <v>198</v>
      </c>
      <c r="H4" s="189" t="s">
        <v>199</v>
      </c>
      <c r="I4" s="118" t="s">
        <v>199</v>
      </c>
      <c r="J4" s="118"/>
      <c r="K4" s="118"/>
      <c r="L4" s="118"/>
      <c r="M4" s="118"/>
      <c r="N4" s="14"/>
      <c r="O4" s="14"/>
      <c r="P4" s="14"/>
      <c r="Q4" s="91" t="s">
        <v>63</v>
      </c>
      <c r="R4" s="118" t="s">
        <v>80</v>
      </c>
      <c r="S4" s="118"/>
      <c r="T4" s="118"/>
      <c r="U4" s="118"/>
      <c r="V4" s="118"/>
      <c r="W4" s="190"/>
    </row>
    <row r="5" s="1" customFormat="1" ht="18" customHeight="1" spans="1:23">
      <c r="A5" s="16"/>
      <c r="B5" s="175"/>
      <c r="C5" s="16"/>
      <c r="D5" s="16"/>
      <c r="E5" s="16"/>
      <c r="F5" s="16"/>
      <c r="G5" s="16"/>
      <c r="H5" s="153" t="s">
        <v>57</v>
      </c>
      <c r="I5" s="189" t="s">
        <v>60</v>
      </c>
      <c r="J5" s="118"/>
      <c r="K5" s="118"/>
      <c r="L5" s="118"/>
      <c r="M5" s="190"/>
      <c r="N5" s="13" t="s">
        <v>200</v>
      </c>
      <c r="O5" s="14"/>
      <c r="P5" s="15"/>
      <c r="Q5" s="11" t="s">
        <v>63</v>
      </c>
      <c r="R5" s="189" t="s">
        <v>80</v>
      </c>
      <c r="S5" s="91" t="s">
        <v>66</v>
      </c>
      <c r="T5" s="118" t="s">
        <v>80</v>
      </c>
      <c r="U5" s="91" t="s">
        <v>68</v>
      </c>
      <c r="V5" s="91" t="s">
        <v>69</v>
      </c>
      <c r="W5" s="92" t="s">
        <v>70</v>
      </c>
    </row>
    <row r="6" s="1" customFormat="1" ht="18.75" customHeight="1" spans="1:23">
      <c r="A6" s="94"/>
      <c r="B6" s="94"/>
      <c r="C6" s="94"/>
      <c r="D6" s="94"/>
      <c r="E6" s="94"/>
      <c r="F6" s="94"/>
      <c r="G6" s="94"/>
      <c r="H6" s="94"/>
      <c r="I6" s="191" t="s">
        <v>201</v>
      </c>
      <c r="J6" s="11" t="s">
        <v>202</v>
      </c>
      <c r="K6" s="11" t="s">
        <v>203</v>
      </c>
      <c r="L6" s="11" t="s">
        <v>204</v>
      </c>
      <c r="M6" s="11" t="s">
        <v>205</v>
      </c>
      <c r="N6" s="11" t="s">
        <v>60</v>
      </c>
      <c r="O6" s="11" t="s">
        <v>61</v>
      </c>
      <c r="P6" s="11" t="s">
        <v>62</v>
      </c>
      <c r="Q6" s="94"/>
      <c r="R6" s="11" t="s">
        <v>59</v>
      </c>
      <c r="S6" s="11" t="s">
        <v>66</v>
      </c>
      <c r="T6" s="11" t="s">
        <v>206</v>
      </c>
      <c r="U6" s="11" t="s">
        <v>68</v>
      </c>
      <c r="V6" s="11" t="s">
        <v>69</v>
      </c>
      <c r="W6" s="11" t="s">
        <v>70</v>
      </c>
    </row>
    <row r="7" s="1" customFormat="1" ht="37.5" customHeight="1" spans="1:23">
      <c r="A7" s="156"/>
      <c r="B7" s="156"/>
      <c r="C7" s="156"/>
      <c r="D7" s="156"/>
      <c r="E7" s="156"/>
      <c r="F7" s="156"/>
      <c r="G7" s="156"/>
      <c r="H7" s="156"/>
      <c r="I7" s="127" t="s">
        <v>59</v>
      </c>
      <c r="J7" s="18" t="s">
        <v>207</v>
      </c>
      <c r="K7" s="18" t="s">
        <v>203</v>
      </c>
      <c r="L7" s="18" t="s">
        <v>204</v>
      </c>
      <c r="M7" s="18" t="s">
        <v>205</v>
      </c>
      <c r="N7" s="18" t="s">
        <v>203</v>
      </c>
      <c r="O7" s="18" t="s">
        <v>204</v>
      </c>
      <c r="P7" s="18" t="s">
        <v>205</v>
      </c>
      <c r="Q7" s="18" t="s">
        <v>63</v>
      </c>
      <c r="R7" s="18" t="s">
        <v>59</v>
      </c>
      <c r="S7" s="18" t="s">
        <v>66</v>
      </c>
      <c r="T7" s="18" t="s">
        <v>206</v>
      </c>
      <c r="U7" s="18" t="s">
        <v>68</v>
      </c>
      <c r="V7" s="18" t="s">
        <v>69</v>
      </c>
      <c r="W7" s="18" t="s">
        <v>70</v>
      </c>
    </row>
    <row r="8" s="1" customFormat="1" ht="19.5" customHeight="1" spans="1:23">
      <c r="A8" s="192">
        <v>1</v>
      </c>
      <c r="B8" s="192">
        <v>2</v>
      </c>
      <c r="C8" s="192">
        <v>3</v>
      </c>
      <c r="D8" s="192">
        <v>4</v>
      </c>
      <c r="E8" s="192">
        <v>5</v>
      </c>
      <c r="F8" s="192">
        <v>6</v>
      </c>
      <c r="G8" s="192">
        <v>7</v>
      </c>
      <c r="H8" s="192">
        <v>8</v>
      </c>
      <c r="I8" s="192">
        <v>9</v>
      </c>
      <c r="J8" s="192">
        <v>10</v>
      </c>
      <c r="K8" s="192">
        <v>11</v>
      </c>
      <c r="L8" s="192">
        <v>12</v>
      </c>
      <c r="M8" s="192">
        <v>13</v>
      </c>
      <c r="N8" s="192">
        <v>14</v>
      </c>
      <c r="O8" s="192">
        <v>15</v>
      </c>
      <c r="P8" s="192">
        <v>16</v>
      </c>
      <c r="Q8" s="192">
        <v>17</v>
      </c>
      <c r="R8" s="192">
        <v>18</v>
      </c>
      <c r="S8" s="192">
        <v>19</v>
      </c>
      <c r="T8" s="192">
        <v>20</v>
      </c>
      <c r="U8" s="192">
        <v>21</v>
      </c>
      <c r="V8" s="192">
        <v>22</v>
      </c>
      <c r="W8" s="192">
        <v>23</v>
      </c>
    </row>
    <row r="9" s="1" customFormat="1" ht="22.5" customHeight="1" spans="1:23">
      <c r="A9" s="193" t="s">
        <v>72</v>
      </c>
      <c r="B9" s="193"/>
      <c r="C9" s="193"/>
      <c r="D9" s="193"/>
      <c r="E9" s="193"/>
      <c r="F9" s="193"/>
      <c r="G9" s="193"/>
      <c r="H9" s="133"/>
      <c r="I9" s="133"/>
      <c r="J9" s="133"/>
      <c r="K9" s="194"/>
      <c r="L9" s="133"/>
      <c r="M9" s="194"/>
      <c r="N9" s="194"/>
      <c r="O9" s="194"/>
      <c r="P9" s="194"/>
      <c r="Q9" s="133"/>
      <c r="R9" s="133"/>
      <c r="S9" s="133"/>
      <c r="T9" s="133"/>
      <c r="U9" s="133"/>
      <c r="V9" s="133"/>
      <c r="W9" s="133"/>
    </row>
    <row r="10" s="1" customFormat="1" ht="22.5" customHeight="1" spans="1:23">
      <c r="A10" s="193" t="s">
        <v>72</v>
      </c>
      <c r="B10" s="193" t="s">
        <v>208</v>
      </c>
      <c r="C10" s="193" t="s">
        <v>209</v>
      </c>
      <c r="D10" s="193" t="s">
        <v>90</v>
      </c>
      <c r="E10" s="193" t="s">
        <v>166</v>
      </c>
      <c r="F10" s="193" t="s">
        <v>210</v>
      </c>
      <c r="G10" s="193" t="s">
        <v>211</v>
      </c>
      <c r="H10" s="133">
        <v>3859428</v>
      </c>
      <c r="I10" s="133">
        <v>3859428</v>
      </c>
      <c r="J10" s="133"/>
      <c r="K10" s="194"/>
      <c r="L10" s="133">
        <v>3859428</v>
      </c>
      <c r="M10" s="194"/>
      <c r="N10" s="179"/>
      <c r="O10" s="179"/>
      <c r="P10" s="179"/>
      <c r="Q10" s="133"/>
      <c r="R10" s="133"/>
      <c r="S10" s="133"/>
      <c r="T10" s="133"/>
      <c r="U10" s="133"/>
      <c r="V10" s="133"/>
      <c r="W10" s="133"/>
    </row>
    <row r="11" s="1" customFormat="1" ht="22.5" customHeight="1" spans="1:23">
      <c r="A11" s="193" t="s">
        <v>72</v>
      </c>
      <c r="B11" s="193" t="s">
        <v>208</v>
      </c>
      <c r="C11" s="193" t="s">
        <v>209</v>
      </c>
      <c r="D11" s="193" t="s">
        <v>90</v>
      </c>
      <c r="E11" s="193" t="s">
        <v>166</v>
      </c>
      <c r="F11" s="193" t="s">
        <v>212</v>
      </c>
      <c r="G11" s="193" t="s">
        <v>213</v>
      </c>
      <c r="H11" s="133">
        <v>2909745.6</v>
      </c>
      <c r="I11" s="133">
        <v>2909745.6</v>
      </c>
      <c r="J11" s="25"/>
      <c r="K11" s="25"/>
      <c r="L11" s="133">
        <v>2909745.6</v>
      </c>
      <c r="M11" s="25"/>
      <c r="N11" s="179"/>
      <c r="O11" s="179"/>
      <c r="P11" s="179"/>
      <c r="Q11" s="133"/>
      <c r="R11" s="133"/>
      <c r="S11" s="133"/>
      <c r="T11" s="133"/>
      <c r="U11" s="133"/>
      <c r="V11" s="133"/>
      <c r="W11" s="133"/>
    </row>
    <row r="12" s="1" customFormat="1" ht="22.5" customHeight="1" spans="1:23">
      <c r="A12" s="193" t="s">
        <v>72</v>
      </c>
      <c r="B12" s="193" t="s">
        <v>208</v>
      </c>
      <c r="C12" s="193" t="s">
        <v>209</v>
      </c>
      <c r="D12" s="193" t="s">
        <v>90</v>
      </c>
      <c r="E12" s="193" t="s">
        <v>166</v>
      </c>
      <c r="F12" s="193" t="s">
        <v>212</v>
      </c>
      <c r="G12" s="193" t="s">
        <v>213</v>
      </c>
      <c r="H12" s="133">
        <v>603000</v>
      </c>
      <c r="I12" s="133">
        <v>603000</v>
      </c>
      <c r="J12" s="25"/>
      <c r="K12" s="25"/>
      <c r="L12" s="133">
        <v>603000</v>
      </c>
      <c r="M12" s="25"/>
      <c r="N12" s="179"/>
      <c r="O12" s="179"/>
      <c r="P12" s="179"/>
      <c r="Q12" s="133"/>
      <c r="R12" s="133"/>
      <c r="S12" s="133"/>
      <c r="T12" s="133"/>
      <c r="U12" s="133"/>
      <c r="V12" s="133"/>
      <c r="W12" s="133"/>
    </row>
    <row r="13" s="1" customFormat="1" ht="22.5" customHeight="1" spans="1:23">
      <c r="A13" s="193" t="s">
        <v>72</v>
      </c>
      <c r="B13" s="193" t="s">
        <v>208</v>
      </c>
      <c r="C13" s="193" t="s">
        <v>209</v>
      </c>
      <c r="D13" s="193" t="s">
        <v>90</v>
      </c>
      <c r="E13" s="193" t="s">
        <v>166</v>
      </c>
      <c r="F13" s="193" t="s">
        <v>214</v>
      </c>
      <c r="G13" s="193" t="s">
        <v>215</v>
      </c>
      <c r="H13" s="133">
        <v>321619</v>
      </c>
      <c r="I13" s="133">
        <v>321619</v>
      </c>
      <c r="J13" s="25"/>
      <c r="K13" s="25"/>
      <c r="L13" s="133">
        <v>321619</v>
      </c>
      <c r="M13" s="25"/>
      <c r="N13" s="179"/>
      <c r="O13" s="179"/>
      <c r="P13" s="179"/>
      <c r="Q13" s="133"/>
      <c r="R13" s="133"/>
      <c r="S13" s="133"/>
      <c r="T13" s="133"/>
      <c r="U13" s="133"/>
      <c r="V13" s="133"/>
      <c r="W13" s="133"/>
    </row>
    <row r="14" s="1" customFormat="1" ht="22.5" customHeight="1" spans="1:23">
      <c r="A14" s="193" t="s">
        <v>72</v>
      </c>
      <c r="B14" s="193" t="s">
        <v>216</v>
      </c>
      <c r="C14" s="193" t="s">
        <v>217</v>
      </c>
      <c r="D14" s="193" t="s">
        <v>90</v>
      </c>
      <c r="E14" s="193" t="s">
        <v>166</v>
      </c>
      <c r="F14" s="193" t="s">
        <v>214</v>
      </c>
      <c r="G14" s="193" t="s">
        <v>215</v>
      </c>
      <c r="H14" s="133">
        <v>897600</v>
      </c>
      <c r="I14" s="133">
        <v>897600</v>
      </c>
      <c r="J14" s="25"/>
      <c r="K14" s="25"/>
      <c r="L14" s="133">
        <v>897600</v>
      </c>
      <c r="M14" s="25"/>
      <c r="N14" s="179"/>
      <c r="O14" s="179"/>
      <c r="P14" s="179"/>
      <c r="Q14" s="133"/>
      <c r="R14" s="133"/>
      <c r="S14" s="133"/>
      <c r="T14" s="133"/>
      <c r="U14" s="133"/>
      <c r="V14" s="133"/>
      <c r="W14" s="133"/>
    </row>
    <row r="15" s="1" customFormat="1" ht="22.5" customHeight="1" spans="1:23">
      <c r="A15" s="193" t="s">
        <v>72</v>
      </c>
      <c r="B15" s="193" t="s">
        <v>218</v>
      </c>
      <c r="C15" s="193" t="s">
        <v>219</v>
      </c>
      <c r="D15" s="193" t="s">
        <v>90</v>
      </c>
      <c r="E15" s="193" t="s">
        <v>166</v>
      </c>
      <c r="F15" s="193" t="s">
        <v>214</v>
      </c>
      <c r="G15" s="193" t="s">
        <v>215</v>
      </c>
      <c r="H15" s="133">
        <v>2316600</v>
      </c>
      <c r="I15" s="133">
        <v>2316600</v>
      </c>
      <c r="J15" s="25"/>
      <c r="K15" s="25"/>
      <c r="L15" s="133">
        <v>2316600</v>
      </c>
      <c r="M15" s="25"/>
      <c r="N15" s="179"/>
      <c r="O15" s="179"/>
      <c r="P15" s="179"/>
      <c r="Q15" s="133"/>
      <c r="R15" s="133"/>
      <c r="S15" s="133"/>
      <c r="T15" s="133"/>
      <c r="U15" s="133"/>
      <c r="V15" s="133"/>
      <c r="W15" s="133"/>
    </row>
    <row r="16" s="1" customFormat="1" ht="22.5" customHeight="1" spans="1:23">
      <c r="A16" s="193" t="s">
        <v>72</v>
      </c>
      <c r="B16" s="193" t="s">
        <v>208</v>
      </c>
      <c r="C16" s="193" t="s">
        <v>209</v>
      </c>
      <c r="D16" s="193" t="s">
        <v>90</v>
      </c>
      <c r="E16" s="193" t="s">
        <v>166</v>
      </c>
      <c r="F16" s="193" t="s">
        <v>214</v>
      </c>
      <c r="G16" s="193" t="s">
        <v>215</v>
      </c>
      <c r="H16" s="133">
        <v>4861848</v>
      </c>
      <c r="I16" s="133">
        <v>4861848</v>
      </c>
      <c r="J16" s="25"/>
      <c r="K16" s="25"/>
      <c r="L16" s="133">
        <v>4861848</v>
      </c>
      <c r="M16" s="25"/>
      <c r="N16" s="179"/>
      <c r="O16" s="179"/>
      <c r="P16" s="179"/>
      <c r="Q16" s="133"/>
      <c r="R16" s="133"/>
      <c r="S16" s="133"/>
      <c r="T16" s="133"/>
      <c r="U16" s="133"/>
      <c r="V16" s="133"/>
      <c r="W16" s="133"/>
    </row>
    <row r="17" s="1" customFormat="1" ht="22.5" customHeight="1" spans="1:23">
      <c r="A17" s="193" t="s">
        <v>72</v>
      </c>
      <c r="B17" s="193" t="s">
        <v>220</v>
      </c>
      <c r="C17" s="193" t="s">
        <v>221</v>
      </c>
      <c r="D17" s="193" t="s">
        <v>98</v>
      </c>
      <c r="E17" s="193" t="s">
        <v>171</v>
      </c>
      <c r="F17" s="193" t="s">
        <v>222</v>
      </c>
      <c r="G17" s="193" t="s">
        <v>223</v>
      </c>
      <c r="H17" s="133">
        <v>2139049.7</v>
      </c>
      <c r="I17" s="133">
        <v>2139049.7</v>
      </c>
      <c r="J17" s="25"/>
      <c r="K17" s="25"/>
      <c r="L17" s="133">
        <v>2139049.7</v>
      </c>
      <c r="M17" s="25"/>
      <c r="N17" s="179"/>
      <c r="O17" s="179"/>
      <c r="P17" s="179"/>
      <c r="Q17" s="133"/>
      <c r="R17" s="133"/>
      <c r="S17" s="133"/>
      <c r="T17" s="133"/>
      <c r="U17" s="133"/>
      <c r="V17" s="133"/>
      <c r="W17" s="133"/>
    </row>
    <row r="18" s="1" customFormat="1" ht="22.5" customHeight="1" spans="1:23">
      <c r="A18" s="193" t="s">
        <v>72</v>
      </c>
      <c r="B18" s="193" t="s">
        <v>220</v>
      </c>
      <c r="C18" s="193" t="s">
        <v>221</v>
      </c>
      <c r="D18" s="193" t="s">
        <v>107</v>
      </c>
      <c r="E18" s="193" t="s">
        <v>176</v>
      </c>
      <c r="F18" s="193" t="s">
        <v>224</v>
      </c>
      <c r="G18" s="193" t="s">
        <v>225</v>
      </c>
      <c r="H18" s="133">
        <v>978558.12</v>
      </c>
      <c r="I18" s="133">
        <v>978558.12</v>
      </c>
      <c r="J18" s="25"/>
      <c r="K18" s="25"/>
      <c r="L18" s="133">
        <v>978558.12</v>
      </c>
      <c r="M18" s="25"/>
      <c r="N18" s="179"/>
      <c r="O18" s="179"/>
      <c r="P18" s="179"/>
      <c r="Q18" s="133"/>
      <c r="R18" s="133"/>
      <c r="S18" s="133"/>
      <c r="T18" s="133"/>
      <c r="U18" s="133"/>
      <c r="V18" s="133"/>
      <c r="W18" s="133"/>
    </row>
    <row r="19" s="1" customFormat="1" ht="22.5" customHeight="1" spans="1:23">
      <c r="A19" s="193" t="s">
        <v>72</v>
      </c>
      <c r="B19" s="193" t="s">
        <v>220</v>
      </c>
      <c r="C19" s="193" t="s">
        <v>221</v>
      </c>
      <c r="D19" s="193" t="s">
        <v>108</v>
      </c>
      <c r="E19" s="193" t="s">
        <v>177</v>
      </c>
      <c r="F19" s="193" t="s">
        <v>226</v>
      </c>
      <c r="G19" s="193" t="s">
        <v>227</v>
      </c>
      <c r="H19" s="133">
        <v>521897.66</v>
      </c>
      <c r="I19" s="133">
        <v>521897.66</v>
      </c>
      <c r="J19" s="25"/>
      <c r="K19" s="25"/>
      <c r="L19" s="133">
        <v>521897.66</v>
      </c>
      <c r="M19" s="25"/>
      <c r="N19" s="179"/>
      <c r="O19" s="179"/>
      <c r="P19" s="179"/>
      <c r="Q19" s="133"/>
      <c r="R19" s="133"/>
      <c r="S19" s="133"/>
      <c r="T19" s="133"/>
      <c r="U19" s="133"/>
      <c r="V19" s="133"/>
      <c r="W19" s="133"/>
    </row>
    <row r="20" s="1" customFormat="1" ht="22.5" customHeight="1" spans="1:23">
      <c r="A20" s="193" t="s">
        <v>72</v>
      </c>
      <c r="B20" s="193" t="s">
        <v>220</v>
      </c>
      <c r="C20" s="193" t="s">
        <v>221</v>
      </c>
      <c r="D20" s="193" t="s">
        <v>108</v>
      </c>
      <c r="E20" s="193" t="s">
        <v>177</v>
      </c>
      <c r="F20" s="193" t="s">
        <v>226</v>
      </c>
      <c r="G20" s="193" t="s">
        <v>227</v>
      </c>
      <c r="H20" s="133">
        <v>139993.26</v>
      </c>
      <c r="I20" s="133">
        <v>139993.26</v>
      </c>
      <c r="J20" s="25"/>
      <c r="K20" s="25"/>
      <c r="L20" s="133">
        <v>139993.26</v>
      </c>
      <c r="M20" s="25"/>
      <c r="N20" s="179"/>
      <c r="O20" s="179"/>
      <c r="P20" s="179"/>
      <c r="Q20" s="133"/>
      <c r="R20" s="133"/>
      <c r="S20" s="133"/>
      <c r="T20" s="133"/>
      <c r="U20" s="133"/>
      <c r="V20" s="133"/>
      <c r="W20" s="133"/>
    </row>
    <row r="21" s="1" customFormat="1" ht="22.5" customHeight="1" spans="1:23">
      <c r="A21" s="193" t="s">
        <v>72</v>
      </c>
      <c r="B21" s="193" t="s">
        <v>220</v>
      </c>
      <c r="C21" s="193" t="s">
        <v>221</v>
      </c>
      <c r="D21" s="193" t="s">
        <v>90</v>
      </c>
      <c r="E21" s="193" t="s">
        <v>166</v>
      </c>
      <c r="F21" s="193" t="s">
        <v>228</v>
      </c>
      <c r="G21" s="193" t="s">
        <v>229</v>
      </c>
      <c r="H21" s="133">
        <v>91332.09</v>
      </c>
      <c r="I21" s="133">
        <v>91332.09</v>
      </c>
      <c r="J21" s="25"/>
      <c r="K21" s="25"/>
      <c r="L21" s="133">
        <v>91332.09</v>
      </c>
      <c r="M21" s="25"/>
      <c r="N21" s="179"/>
      <c r="O21" s="179"/>
      <c r="P21" s="179"/>
      <c r="Q21" s="133"/>
      <c r="R21" s="133"/>
      <c r="S21" s="133"/>
      <c r="T21" s="133"/>
      <c r="U21" s="133"/>
      <c r="V21" s="133"/>
      <c r="W21" s="133"/>
    </row>
    <row r="22" s="1" customFormat="1" ht="22.5" customHeight="1" spans="1:23">
      <c r="A22" s="193" t="s">
        <v>72</v>
      </c>
      <c r="B22" s="193" t="s">
        <v>220</v>
      </c>
      <c r="C22" s="193" t="s">
        <v>221</v>
      </c>
      <c r="D22" s="193" t="s">
        <v>109</v>
      </c>
      <c r="E22" s="193" t="s">
        <v>178</v>
      </c>
      <c r="F22" s="193" t="s">
        <v>228</v>
      </c>
      <c r="G22" s="193" t="s">
        <v>229</v>
      </c>
      <c r="H22" s="133">
        <v>26738.12</v>
      </c>
      <c r="I22" s="133">
        <v>26738.12</v>
      </c>
      <c r="J22" s="25"/>
      <c r="K22" s="25"/>
      <c r="L22" s="133">
        <v>26738.12</v>
      </c>
      <c r="M22" s="25"/>
      <c r="N22" s="179"/>
      <c r="O22" s="179"/>
      <c r="P22" s="179"/>
      <c r="Q22" s="133"/>
      <c r="R22" s="133"/>
      <c r="S22" s="133"/>
      <c r="T22" s="133"/>
      <c r="U22" s="133"/>
      <c r="V22" s="133"/>
      <c r="W22" s="133"/>
    </row>
    <row r="23" s="1" customFormat="1" ht="22.5" customHeight="1" spans="1:23">
      <c r="A23" s="193" t="s">
        <v>72</v>
      </c>
      <c r="B23" s="193" t="s">
        <v>220</v>
      </c>
      <c r="C23" s="193" t="s">
        <v>221</v>
      </c>
      <c r="D23" s="193" t="s">
        <v>109</v>
      </c>
      <c r="E23" s="193" t="s">
        <v>178</v>
      </c>
      <c r="F23" s="193" t="s">
        <v>228</v>
      </c>
      <c r="G23" s="193" t="s">
        <v>229</v>
      </c>
      <c r="H23" s="133">
        <v>20700</v>
      </c>
      <c r="I23" s="133">
        <v>20700</v>
      </c>
      <c r="J23" s="25"/>
      <c r="K23" s="25"/>
      <c r="L23" s="133">
        <v>20700</v>
      </c>
      <c r="M23" s="25"/>
      <c r="N23" s="179"/>
      <c r="O23" s="179"/>
      <c r="P23" s="179"/>
      <c r="Q23" s="133"/>
      <c r="R23" s="133"/>
      <c r="S23" s="133"/>
      <c r="T23" s="133"/>
      <c r="U23" s="133"/>
      <c r="V23" s="133"/>
      <c r="W23" s="133"/>
    </row>
    <row r="24" s="1" customFormat="1" ht="22.5" customHeight="1" spans="1:23">
      <c r="A24" s="193" t="s">
        <v>72</v>
      </c>
      <c r="B24" s="193" t="s">
        <v>230</v>
      </c>
      <c r="C24" s="193" t="s">
        <v>180</v>
      </c>
      <c r="D24" s="193" t="s">
        <v>113</v>
      </c>
      <c r="E24" s="193" t="s">
        <v>180</v>
      </c>
      <c r="F24" s="193" t="s">
        <v>231</v>
      </c>
      <c r="G24" s="193" t="s">
        <v>180</v>
      </c>
      <c r="H24" s="133">
        <v>1694047.27</v>
      </c>
      <c r="I24" s="133">
        <v>1694047.27</v>
      </c>
      <c r="J24" s="25"/>
      <c r="K24" s="25"/>
      <c r="L24" s="133">
        <v>1694047.27</v>
      </c>
      <c r="M24" s="25"/>
      <c r="N24" s="179"/>
      <c r="O24" s="179"/>
      <c r="P24" s="179"/>
      <c r="Q24" s="133"/>
      <c r="R24" s="133"/>
      <c r="S24" s="133"/>
      <c r="T24" s="133"/>
      <c r="U24" s="133"/>
      <c r="V24" s="133"/>
      <c r="W24" s="133"/>
    </row>
    <row r="25" s="1" customFormat="1" ht="22.5" customHeight="1" spans="1:23">
      <c r="A25" s="193" t="s">
        <v>72</v>
      </c>
      <c r="B25" s="193" t="s">
        <v>232</v>
      </c>
      <c r="C25" s="193" t="s">
        <v>233</v>
      </c>
      <c r="D25" s="193" t="s">
        <v>90</v>
      </c>
      <c r="E25" s="193" t="s">
        <v>166</v>
      </c>
      <c r="F25" s="193" t="s">
        <v>234</v>
      </c>
      <c r="G25" s="193" t="s">
        <v>235</v>
      </c>
      <c r="H25" s="133">
        <v>117777.5</v>
      </c>
      <c r="I25" s="133">
        <v>117777.5</v>
      </c>
      <c r="J25" s="25"/>
      <c r="K25" s="25"/>
      <c r="L25" s="133">
        <v>117777.5</v>
      </c>
      <c r="M25" s="25"/>
      <c r="N25" s="179"/>
      <c r="O25" s="179"/>
      <c r="P25" s="179"/>
      <c r="Q25" s="133"/>
      <c r="R25" s="133"/>
      <c r="S25" s="133"/>
      <c r="T25" s="133"/>
      <c r="U25" s="133"/>
      <c r="V25" s="133"/>
      <c r="W25" s="133"/>
    </row>
    <row r="26" s="1" customFormat="1" ht="22.5" customHeight="1" spans="1:23">
      <c r="A26" s="193" t="s">
        <v>72</v>
      </c>
      <c r="B26" s="193" t="s">
        <v>232</v>
      </c>
      <c r="C26" s="193" t="s">
        <v>233</v>
      </c>
      <c r="D26" s="193" t="s">
        <v>90</v>
      </c>
      <c r="E26" s="193" t="s">
        <v>166</v>
      </c>
      <c r="F26" s="193" t="s">
        <v>236</v>
      </c>
      <c r="G26" s="193" t="s">
        <v>237</v>
      </c>
      <c r="H26" s="133">
        <v>30000</v>
      </c>
      <c r="I26" s="133">
        <v>30000</v>
      </c>
      <c r="J26" s="25"/>
      <c r="K26" s="25"/>
      <c r="L26" s="133">
        <v>30000</v>
      </c>
      <c r="M26" s="25"/>
      <c r="N26" s="179"/>
      <c r="O26" s="179"/>
      <c r="P26" s="179"/>
      <c r="Q26" s="133"/>
      <c r="R26" s="133"/>
      <c r="S26" s="133"/>
      <c r="T26" s="133"/>
      <c r="U26" s="133"/>
      <c r="V26" s="133"/>
      <c r="W26" s="133"/>
    </row>
    <row r="27" s="1" customFormat="1" ht="22.5" customHeight="1" spans="1:23">
      <c r="A27" s="193" t="s">
        <v>72</v>
      </c>
      <c r="B27" s="193" t="s">
        <v>238</v>
      </c>
      <c r="C27" s="193" t="s">
        <v>239</v>
      </c>
      <c r="D27" s="193" t="s">
        <v>90</v>
      </c>
      <c r="E27" s="193" t="s">
        <v>166</v>
      </c>
      <c r="F27" s="193" t="s">
        <v>240</v>
      </c>
      <c r="G27" s="193" t="s">
        <v>241</v>
      </c>
      <c r="H27" s="133">
        <v>3722.5</v>
      </c>
      <c r="I27" s="133">
        <v>3722.5</v>
      </c>
      <c r="J27" s="25"/>
      <c r="K27" s="25"/>
      <c r="L27" s="133">
        <v>3722.5</v>
      </c>
      <c r="M27" s="25"/>
      <c r="N27" s="179"/>
      <c r="O27" s="179"/>
      <c r="P27" s="179"/>
      <c r="Q27" s="133"/>
      <c r="R27" s="133"/>
      <c r="S27" s="133"/>
      <c r="T27" s="133"/>
      <c r="U27" s="133"/>
      <c r="V27" s="133"/>
      <c r="W27" s="133"/>
    </row>
    <row r="28" s="1" customFormat="1" ht="22.5" customHeight="1" spans="1:23">
      <c r="A28" s="193" t="s">
        <v>72</v>
      </c>
      <c r="B28" s="193" t="s">
        <v>232</v>
      </c>
      <c r="C28" s="193" t="s">
        <v>233</v>
      </c>
      <c r="D28" s="193" t="s">
        <v>90</v>
      </c>
      <c r="E28" s="193" t="s">
        <v>166</v>
      </c>
      <c r="F28" s="193" t="s">
        <v>242</v>
      </c>
      <c r="G28" s="193" t="s">
        <v>243</v>
      </c>
      <c r="H28" s="133">
        <v>10000</v>
      </c>
      <c r="I28" s="133">
        <v>10000</v>
      </c>
      <c r="J28" s="25"/>
      <c r="K28" s="25"/>
      <c r="L28" s="133">
        <v>10000</v>
      </c>
      <c r="M28" s="25"/>
      <c r="N28" s="179"/>
      <c r="O28" s="179"/>
      <c r="P28" s="179"/>
      <c r="Q28" s="133"/>
      <c r="R28" s="133"/>
      <c r="S28" s="133"/>
      <c r="T28" s="133"/>
      <c r="U28" s="133"/>
      <c r="V28" s="133"/>
      <c r="W28" s="133"/>
    </row>
    <row r="29" s="1" customFormat="1" ht="22.5" customHeight="1" spans="1:23">
      <c r="A29" s="193" t="s">
        <v>72</v>
      </c>
      <c r="B29" s="193" t="s">
        <v>232</v>
      </c>
      <c r="C29" s="193" t="s">
        <v>233</v>
      </c>
      <c r="D29" s="193" t="s">
        <v>90</v>
      </c>
      <c r="E29" s="193" t="s">
        <v>166</v>
      </c>
      <c r="F29" s="193" t="s">
        <v>234</v>
      </c>
      <c r="G29" s="193" t="s">
        <v>235</v>
      </c>
      <c r="H29" s="133">
        <v>10200</v>
      </c>
      <c r="I29" s="133">
        <v>10200</v>
      </c>
      <c r="J29" s="25"/>
      <c r="K29" s="25"/>
      <c r="L29" s="133">
        <v>10200</v>
      </c>
      <c r="M29" s="25"/>
      <c r="N29" s="179"/>
      <c r="O29" s="179"/>
      <c r="P29" s="179"/>
      <c r="Q29" s="133"/>
      <c r="R29" s="133"/>
      <c r="S29" s="133"/>
      <c r="T29" s="133"/>
      <c r="U29" s="133"/>
      <c r="V29" s="133"/>
      <c r="W29" s="133"/>
    </row>
    <row r="30" s="1" customFormat="1" ht="22.5" customHeight="1" spans="1:23">
      <c r="A30" s="193" t="s">
        <v>72</v>
      </c>
      <c r="B30" s="193" t="s">
        <v>244</v>
      </c>
      <c r="C30" s="193" t="s">
        <v>245</v>
      </c>
      <c r="D30" s="193" t="s">
        <v>90</v>
      </c>
      <c r="E30" s="193" t="s">
        <v>166</v>
      </c>
      <c r="F30" s="193" t="s">
        <v>246</v>
      </c>
      <c r="G30" s="193" t="s">
        <v>245</v>
      </c>
      <c r="H30" s="133">
        <v>227517.65</v>
      </c>
      <c r="I30" s="133">
        <v>227517.65</v>
      </c>
      <c r="J30" s="25"/>
      <c r="K30" s="25"/>
      <c r="L30" s="133">
        <v>227517.65</v>
      </c>
      <c r="M30" s="25"/>
      <c r="N30" s="179"/>
      <c r="O30" s="179"/>
      <c r="P30" s="179"/>
      <c r="Q30" s="133"/>
      <c r="R30" s="133"/>
      <c r="S30" s="133"/>
      <c r="T30" s="133"/>
      <c r="U30" s="133"/>
      <c r="V30" s="133"/>
      <c r="W30" s="133"/>
    </row>
    <row r="31" s="1" customFormat="1" ht="22.5" customHeight="1" spans="1:23">
      <c r="A31" s="193" t="s">
        <v>72</v>
      </c>
      <c r="B31" s="193" t="s">
        <v>232</v>
      </c>
      <c r="C31" s="193" t="s">
        <v>233</v>
      </c>
      <c r="D31" s="193" t="s">
        <v>100</v>
      </c>
      <c r="E31" s="193" t="s">
        <v>172</v>
      </c>
      <c r="F31" s="193" t="s">
        <v>247</v>
      </c>
      <c r="G31" s="193" t="s">
        <v>248</v>
      </c>
      <c r="H31" s="133">
        <v>9000</v>
      </c>
      <c r="I31" s="133">
        <v>9000</v>
      </c>
      <c r="J31" s="25"/>
      <c r="K31" s="25"/>
      <c r="L31" s="133">
        <v>9000</v>
      </c>
      <c r="M31" s="25"/>
      <c r="N31" s="179"/>
      <c r="O31" s="179"/>
      <c r="P31" s="179"/>
      <c r="Q31" s="133"/>
      <c r="R31" s="133"/>
      <c r="S31" s="133"/>
      <c r="T31" s="133"/>
      <c r="U31" s="133"/>
      <c r="V31" s="133"/>
      <c r="W31" s="133"/>
    </row>
    <row r="32" s="1" customFormat="1" ht="22.5" customHeight="1" spans="1:23">
      <c r="A32" s="193" t="s">
        <v>72</v>
      </c>
      <c r="B32" s="193" t="s">
        <v>249</v>
      </c>
      <c r="C32" s="193" t="s">
        <v>250</v>
      </c>
      <c r="D32" s="193" t="s">
        <v>90</v>
      </c>
      <c r="E32" s="193" t="s">
        <v>166</v>
      </c>
      <c r="F32" s="193" t="s">
        <v>247</v>
      </c>
      <c r="G32" s="193" t="s">
        <v>248</v>
      </c>
      <c r="H32" s="133">
        <v>112500</v>
      </c>
      <c r="I32" s="133">
        <v>112500</v>
      </c>
      <c r="J32" s="25"/>
      <c r="K32" s="25"/>
      <c r="L32" s="133">
        <v>112500</v>
      </c>
      <c r="M32" s="25"/>
      <c r="N32" s="179"/>
      <c r="O32" s="179"/>
      <c r="P32" s="179"/>
      <c r="Q32" s="133"/>
      <c r="R32" s="133"/>
      <c r="S32" s="133"/>
      <c r="T32" s="133"/>
      <c r="U32" s="133"/>
      <c r="V32" s="133"/>
      <c r="W32" s="133"/>
    </row>
    <row r="33" s="1" customFormat="1" ht="22.5" customHeight="1" spans="1:23">
      <c r="A33" s="193" t="s">
        <v>72</v>
      </c>
      <c r="B33" s="193" t="s">
        <v>251</v>
      </c>
      <c r="C33" s="193" t="s">
        <v>252</v>
      </c>
      <c r="D33" s="193" t="s">
        <v>90</v>
      </c>
      <c r="E33" s="193" t="s">
        <v>166</v>
      </c>
      <c r="F33" s="193" t="s">
        <v>253</v>
      </c>
      <c r="G33" s="193" t="s">
        <v>254</v>
      </c>
      <c r="H33" s="133">
        <v>281600</v>
      </c>
      <c r="I33" s="133">
        <v>281600</v>
      </c>
      <c r="J33" s="25"/>
      <c r="K33" s="25"/>
      <c r="L33" s="133">
        <v>281600</v>
      </c>
      <c r="M33" s="25"/>
      <c r="N33" s="179"/>
      <c r="O33" s="179"/>
      <c r="P33" s="179"/>
      <c r="Q33" s="133"/>
      <c r="R33" s="133"/>
      <c r="S33" s="133"/>
      <c r="T33" s="133"/>
      <c r="U33" s="133"/>
      <c r="V33" s="133"/>
      <c r="W33" s="133"/>
    </row>
    <row r="34" s="1" customFormat="1" ht="22.5" customHeight="1" spans="1:23">
      <c r="A34" s="193" t="s">
        <v>72</v>
      </c>
      <c r="B34" s="193" t="s">
        <v>255</v>
      </c>
      <c r="C34" s="193" t="s">
        <v>256</v>
      </c>
      <c r="D34" s="193" t="s">
        <v>94</v>
      </c>
      <c r="E34" s="193" t="s">
        <v>169</v>
      </c>
      <c r="F34" s="193" t="s">
        <v>210</v>
      </c>
      <c r="G34" s="193" t="s">
        <v>211</v>
      </c>
      <c r="H34" s="133">
        <v>118332</v>
      </c>
      <c r="I34" s="133">
        <v>118332</v>
      </c>
      <c r="J34" s="25"/>
      <c r="K34" s="25"/>
      <c r="L34" s="133">
        <v>118332</v>
      </c>
      <c r="M34" s="25"/>
      <c r="N34" s="179"/>
      <c r="O34" s="179"/>
      <c r="P34" s="179"/>
      <c r="Q34" s="133"/>
      <c r="R34" s="133"/>
      <c r="S34" s="133"/>
      <c r="T34" s="133"/>
      <c r="U34" s="133"/>
      <c r="V34" s="133"/>
      <c r="W34" s="133"/>
    </row>
    <row r="35" s="1" customFormat="1" ht="22.5" customHeight="1" spans="1:23">
      <c r="A35" s="193" t="s">
        <v>72</v>
      </c>
      <c r="B35" s="193" t="s">
        <v>257</v>
      </c>
      <c r="C35" s="193" t="s">
        <v>258</v>
      </c>
      <c r="D35" s="193" t="s">
        <v>102</v>
      </c>
      <c r="E35" s="193" t="s">
        <v>174</v>
      </c>
      <c r="F35" s="193" t="s">
        <v>253</v>
      </c>
      <c r="G35" s="193" t="s">
        <v>254</v>
      </c>
      <c r="H35" s="133">
        <v>85704</v>
      </c>
      <c r="I35" s="133">
        <v>85704</v>
      </c>
      <c r="J35" s="25"/>
      <c r="K35" s="25"/>
      <c r="L35" s="133">
        <v>85704</v>
      </c>
      <c r="M35" s="25"/>
      <c r="N35" s="179"/>
      <c r="O35" s="179"/>
      <c r="P35" s="179"/>
      <c r="Q35" s="133"/>
      <c r="R35" s="133"/>
      <c r="S35" s="133"/>
      <c r="T35" s="133"/>
      <c r="U35" s="133"/>
      <c r="V35" s="133"/>
      <c r="W35" s="133"/>
    </row>
    <row r="36" s="1" customFormat="1" ht="22.5" customHeight="1" spans="1:23">
      <c r="A36" s="193" t="s">
        <v>72</v>
      </c>
      <c r="B36" s="193" t="s">
        <v>259</v>
      </c>
      <c r="C36" s="193" t="s">
        <v>260</v>
      </c>
      <c r="D36" s="193" t="s">
        <v>89</v>
      </c>
      <c r="E36" s="193" t="s">
        <v>165</v>
      </c>
      <c r="F36" s="193" t="s">
        <v>261</v>
      </c>
      <c r="G36" s="193" t="s">
        <v>262</v>
      </c>
      <c r="H36" s="133">
        <v>850464</v>
      </c>
      <c r="I36" s="133">
        <v>850464</v>
      </c>
      <c r="J36" s="25"/>
      <c r="K36" s="25"/>
      <c r="L36" s="133">
        <v>850464</v>
      </c>
      <c r="M36" s="25"/>
      <c r="N36" s="179"/>
      <c r="O36" s="179"/>
      <c r="P36" s="179"/>
      <c r="Q36" s="133"/>
      <c r="R36" s="133"/>
      <c r="S36" s="133"/>
      <c r="T36" s="133"/>
      <c r="U36" s="133"/>
      <c r="V36" s="133"/>
      <c r="W36" s="133"/>
    </row>
    <row r="37" s="1" customFormat="1" ht="22.5" customHeight="1" spans="1:23">
      <c r="A37" s="193" t="s">
        <v>72</v>
      </c>
      <c r="B37" s="193" t="s">
        <v>259</v>
      </c>
      <c r="C37" s="193" t="s">
        <v>260</v>
      </c>
      <c r="D37" s="193" t="s">
        <v>90</v>
      </c>
      <c r="E37" s="193" t="s">
        <v>166</v>
      </c>
      <c r="F37" s="193" t="s">
        <v>261</v>
      </c>
      <c r="G37" s="193" t="s">
        <v>262</v>
      </c>
      <c r="H37" s="133">
        <v>297662.4</v>
      </c>
      <c r="I37" s="133">
        <v>297662.4</v>
      </c>
      <c r="J37" s="25"/>
      <c r="K37" s="25"/>
      <c r="L37" s="133">
        <v>297662.4</v>
      </c>
      <c r="M37" s="25"/>
      <c r="N37" s="179"/>
      <c r="O37" s="179"/>
      <c r="P37" s="179"/>
      <c r="Q37" s="133"/>
      <c r="R37" s="133"/>
      <c r="S37" s="133"/>
      <c r="T37" s="133"/>
      <c r="U37" s="133"/>
      <c r="V37" s="133"/>
      <c r="W37" s="133"/>
    </row>
    <row r="38" s="1" customFormat="1" ht="22.5" customHeight="1" spans="1:23">
      <c r="A38" s="180" t="s">
        <v>114</v>
      </c>
      <c r="B38" s="195"/>
      <c r="C38" s="195"/>
      <c r="D38" s="195"/>
      <c r="E38" s="195"/>
      <c r="F38" s="195"/>
      <c r="G38" s="196"/>
      <c r="H38" s="133">
        <v>23536636.87</v>
      </c>
      <c r="I38" s="133">
        <v>23536636.87</v>
      </c>
      <c r="J38" s="133"/>
      <c r="K38" s="194"/>
      <c r="L38" s="133">
        <v>23536636.87</v>
      </c>
      <c r="M38" s="194"/>
      <c r="N38" s="179"/>
      <c r="O38" s="179"/>
      <c r="P38" s="179"/>
      <c r="Q38" s="133"/>
      <c r="R38" s="133"/>
      <c r="S38" s="133"/>
      <c r="T38" s="133"/>
      <c r="U38" s="133"/>
      <c r="V38" s="133"/>
      <c r="W38" s="133"/>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D11" sqref="D11"/>
    </sheetView>
  </sheetViews>
  <sheetFormatPr defaultColWidth="10.7090909090909" defaultRowHeight="14.25" customHeight="1"/>
  <cols>
    <col min="1" max="1" width="14.5727272727273" style="1" customWidth="1"/>
    <col min="2" max="2" width="15.7090909090909" style="1" customWidth="1"/>
    <col min="3" max="3" width="38.2818181818182" style="1" customWidth="1"/>
    <col min="4" max="4" width="27.8545454545455" style="1" customWidth="1"/>
    <col min="5" max="5" width="13" style="1" customWidth="1"/>
    <col min="6" max="6" width="20.7090909090909" style="1" customWidth="1"/>
    <col min="7" max="7" width="11.5727272727273" style="1" customWidth="1"/>
    <col min="8" max="8" width="20.7090909090909" style="1" customWidth="1"/>
    <col min="9" max="21" width="22.2818181818182" style="1" customWidth="1"/>
    <col min="22" max="23" width="22.5727272727273" style="1" customWidth="1"/>
    <col min="24" max="16384" width="10.7090909090909" style="1"/>
  </cols>
  <sheetData>
    <row r="1" s="1" customFormat="1" ht="13.5" customHeight="1" spans="1:23">
      <c r="B1" s="171"/>
      <c r="E1" s="2"/>
      <c r="F1" s="2"/>
      <c r="G1" s="2"/>
      <c r="H1" s="2"/>
      <c r="I1" s="3"/>
      <c r="J1" s="3"/>
      <c r="K1" s="3"/>
      <c r="L1" s="3"/>
      <c r="M1" s="3"/>
      <c r="N1" s="3"/>
      <c r="O1" s="3"/>
      <c r="P1" s="3"/>
      <c r="Q1" s="3"/>
      <c r="U1" s="171"/>
      <c r="W1" s="137" t="s">
        <v>263</v>
      </c>
    </row>
    <row r="2" s="1" customFormat="1" ht="41.25" customHeight="1" spans="1:23">
      <c r="A2" s="5" t="s">
        <v>264</v>
      </c>
      <c r="B2" s="6"/>
      <c r="C2" s="6"/>
      <c r="D2" s="6"/>
      <c r="E2" s="6"/>
      <c r="F2" s="6"/>
      <c r="G2" s="6"/>
      <c r="H2" s="6"/>
      <c r="I2" s="6"/>
      <c r="J2" s="6"/>
      <c r="K2" s="6"/>
      <c r="L2" s="6"/>
      <c r="M2" s="6"/>
      <c r="N2" s="6"/>
      <c r="O2" s="6"/>
      <c r="P2" s="6"/>
      <c r="Q2" s="6"/>
      <c r="R2" s="6"/>
      <c r="S2" s="6"/>
      <c r="T2" s="6"/>
      <c r="U2" s="6"/>
      <c r="V2" s="6"/>
      <c r="W2" s="6"/>
    </row>
    <row r="3" s="1" customFormat="1" ht="19.5" customHeight="1" spans="1:23">
      <c r="A3" s="7" t="str">
        <f>"单位名称："&amp;"香格里拉市小中甸镇小学"</f>
        <v>单位名称：香格里拉市小中甸镇小学</v>
      </c>
      <c r="B3" s="8"/>
      <c r="C3" s="8"/>
      <c r="D3" s="8"/>
      <c r="E3" s="8"/>
      <c r="F3" s="8"/>
      <c r="G3" s="8"/>
      <c r="H3" s="8"/>
      <c r="I3" s="9"/>
      <c r="J3" s="9"/>
      <c r="K3" s="9"/>
      <c r="L3" s="9"/>
      <c r="M3" s="9"/>
      <c r="N3" s="9"/>
      <c r="O3" s="9"/>
      <c r="P3" s="9"/>
      <c r="Q3" s="9"/>
      <c r="U3" s="171"/>
      <c r="W3" s="139" t="s">
        <v>183</v>
      </c>
    </row>
    <row r="4" s="1" customFormat="1" ht="21.75" customHeight="1" spans="1:23">
      <c r="A4" s="11" t="s">
        <v>265</v>
      </c>
      <c r="B4" s="12" t="s">
        <v>193</v>
      </c>
      <c r="C4" s="11" t="s">
        <v>194</v>
      </c>
      <c r="D4" s="11" t="s">
        <v>266</v>
      </c>
      <c r="E4" s="12" t="s">
        <v>195</v>
      </c>
      <c r="F4" s="12" t="s">
        <v>196</v>
      </c>
      <c r="G4" s="12" t="s">
        <v>197</v>
      </c>
      <c r="H4" s="12" t="s">
        <v>198</v>
      </c>
      <c r="I4" s="90" t="s">
        <v>57</v>
      </c>
      <c r="J4" s="13" t="s">
        <v>267</v>
      </c>
      <c r="K4" s="14"/>
      <c r="L4" s="14"/>
      <c r="M4" s="15"/>
      <c r="N4" s="13" t="s">
        <v>200</v>
      </c>
      <c r="O4" s="14"/>
      <c r="P4" s="15"/>
      <c r="Q4" s="12" t="s">
        <v>63</v>
      </c>
      <c r="R4" s="13" t="s">
        <v>80</v>
      </c>
      <c r="S4" s="14"/>
      <c r="T4" s="14"/>
      <c r="U4" s="14"/>
      <c r="V4" s="14"/>
      <c r="W4" s="15"/>
    </row>
    <row r="5" s="1" customFormat="1" ht="21.75" customHeight="1" spans="1:23">
      <c r="A5" s="16"/>
      <c r="B5" s="94"/>
      <c r="C5" s="16"/>
      <c r="D5" s="16"/>
      <c r="E5" s="17"/>
      <c r="F5" s="17"/>
      <c r="G5" s="17"/>
      <c r="H5" s="17"/>
      <c r="I5" s="94"/>
      <c r="J5" s="172" t="s">
        <v>60</v>
      </c>
      <c r="K5" s="173"/>
      <c r="L5" s="12" t="s">
        <v>61</v>
      </c>
      <c r="M5" s="12" t="s">
        <v>62</v>
      </c>
      <c r="N5" s="12" t="s">
        <v>60</v>
      </c>
      <c r="O5" s="12" t="s">
        <v>61</v>
      </c>
      <c r="P5" s="12" t="s">
        <v>62</v>
      </c>
      <c r="Q5" s="17"/>
      <c r="R5" s="12" t="s">
        <v>59</v>
      </c>
      <c r="S5" s="11" t="s">
        <v>66</v>
      </c>
      <c r="T5" s="11" t="s">
        <v>206</v>
      </c>
      <c r="U5" s="11" t="s">
        <v>68</v>
      </c>
      <c r="V5" s="11" t="s">
        <v>69</v>
      </c>
      <c r="W5" s="11" t="s">
        <v>70</v>
      </c>
    </row>
    <row r="6" s="1" customFormat="1" ht="21" customHeight="1" spans="1:23">
      <c r="A6" s="94"/>
      <c r="B6" s="94"/>
      <c r="C6" s="94"/>
      <c r="D6" s="94"/>
      <c r="E6" s="94"/>
      <c r="F6" s="94"/>
      <c r="G6" s="94"/>
      <c r="H6" s="94"/>
      <c r="I6" s="94"/>
      <c r="J6" s="174" t="s">
        <v>59</v>
      </c>
      <c r="K6" s="143"/>
      <c r="L6" s="94"/>
      <c r="M6" s="94"/>
      <c r="N6" s="94"/>
      <c r="O6" s="94"/>
      <c r="P6" s="94"/>
      <c r="Q6" s="94"/>
      <c r="R6" s="94"/>
      <c r="S6" s="175"/>
      <c r="T6" s="175"/>
      <c r="U6" s="175"/>
      <c r="V6" s="175"/>
      <c r="W6" s="175"/>
    </row>
    <row r="7" s="1" customFormat="1" ht="39.75" customHeight="1" spans="1:23">
      <c r="A7" s="18"/>
      <c r="B7" s="93"/>
      <c r="C7" s="18"/>
      <c r="D7" s="18"/>
      <c r="E7" s="19"/>
      <c r="F7" s="19"/>
      <c r="G7" s="19"/>
      <c r="H7" s="19"/>
      <c r="I7" s="93"/>
      <c r="J7" s="75" t="s">
        <v>59</v>
      </c>
      <c r="K7" s="75" t="s">
        <v>268</v>
      </c>
      <c r="L7" s="19"/>
      <c r="M7" s="19"/>
      <c r="N7" s="19"/>
      <c r="O7" s="19"/>
      <c r="P7" s="19"/>
      <c r="Q7" s="19"/>
      <c r="R7" s="19"/>
      <c r="S7" s="19"/>
      <c r="T7" s="19"/>
      <c r="U7" s="93"/>
      <c r="V7" s="19"/>
      <c r="W7" s="19"/>
    </row>
    <row r="8" s="1" customFormat="1" ht="19.5" customHeight="1" spans="1:23">
      <c r="A8" s="176">
        <v>1</v>
      </c>
      <c r="B8" s="176">
        <v>2</v>
      </c>
      <c r="C8" s="176">
        <v>3</v>
      </c>
      <c r="D8" s="176">
        <v>4</v>
      </c>
      <c r="E8" s="176">
        <v>5</v>
      </c>
      <c r="F8" s="176">
        <v>6</v>
      </c>
      <c r="G8" s="176">
        <v>7</v>
      </c>
      <c r="H8" s="176">
        <v>8</v>
      </c>
      <c r="I8" s="176">
        <v>9</v>
      </c>
      <c r="J8" s="176">
        <v>10</v>
      </c>
      <c r="K8" s="176">
        <v>11</v>
      </c>
      <c r="L8" s="176">
        <v>12</v>
      </c>
      <c r="M8" s="176">
        <v>13</v>
      </c>
      <c r="N8" s="176">
        <v>14</v>
      </c>
      <c r="O8" s="176">
        <v>15</v>
      </c>
      <c r="P8" s="176">
        <v>16</v>
      </c>
      <c r="Q8" s="176">
        <v>17</v>
      </c>
      <c r="R8" s="176">
        <v>18</v>
      </c>
      <c r="S8" s="176">
        <v>19</v>
      </c>
      <c r="T8" s="176">
        <v>20</v>
      </c>
      <c r="U8" s="176">
        <v>21</v>
      </c>
      <c r="V8" s="176">
        <v>22</v>
      </c>
      <c r="W8" s="176">
        <v>23</v>
      </c>
    </row>
    <row r="9" s="1" customFormat="1" ht="22.5" customHeight="1" spans="1:23">
      <c r="A9" s="177" t="s">
        <v>269</v>
      </c>
      <c r="B9" s="177"/>
      <c r="C9" s="177"/>
      <c r="D9" s="178"/>
      <c r="E9" s="178"/>
      <c r="F9" s="178"/>
      <c r="G9" s="178"/>
      <c r="H9" s="178"/>
      <c r="I9" s="24">
        <v>11322</v>
      </c>
      <c r="J9" s="24">
        <v>11322</v>
      </c>
      <c r="K9" s="24">
        <v>11322</v>
      </c>
      <c r="L9" s="24"/>
      <c r="M9" s="24"/>
      <c r="N9" s="179"/>
      <c r="O9" s="179"/>
      <c r="P9" s="179"/>
      <c r="Q9" s="24"/>
      <c r="R9" s="24"/>
      <c r="S9" s="24"/>
      <c r="T9" s="24"/>
      <c r="U9" s="133"/>
      <c r="V9" s="24"/>
      <c r="W9" s="24"/>
    </row>
    <row r="10" s="1" customFormat="1" ht="22.5" customHeight="1" spans="1:23">
      <c r="A10" s="178" t="s">
        <v>270</v>
      </c>
      <c r="B10" s="178" t="s">
        <v>271</v>
      </c>
      <c r="C10" s="22" t="s">
        <v>269</v>
      </c>
      <c r="D10" s="178" t="s">
        <v>72</v>
      </c>
      <c r="E10" s="178" t="s">
        <v>90</v>
      </c>
      <c r="F10" s="178" t="s">
        <v>166</v>
      </c>
      <c r="G10" s="178" t="s">
        <v>234</v>
      </c>
      <c r="H10" s="178" t="s">
        <v>235</v>
      </c>
      <c r="I10" s="24">
        <v>11322</v>
      </c>
      <c r="J10" s="24">
        <v>11322</v>
      </c>
      <c r="K10" s="24">
        <v>11322</v>
      </c>
      <c r="L10" s="24"/>
      <c r="M10" s="24"/>
      <c r="N10" s="179"/>
      <c r="O10" s="179"/>
      <c r="P10" s="179"/>
      <c r="Q10" s="24"/>
      <c r="R10" s="24"/>
      <c r="S10" s="24"/>
      <c r="T10" s="24"/>
      <c r="U10" s="133"/>
      <c r="V10" s="24"/>
      <c r="W10" s="24"/>
    </row>
    <row r="11" s="1" customFormat="1" ht="22.5" customHeight="1" spans="1:23">
      <c r="A11" s="177" t="s">
        <v>272</v>
      </c>
      <c r="B11" s="25"/>
      <c r="C11" s="25"/>
      <c r="D11" s="25"/>
      <c r="E11" s="25"/>
      <c r="F11" s="25"/>
      <c r="G11" s="25"/>
      <c r="H11" s="25"/>
      <c r="I11" s="24">
        <v>280</v>
      </c>
      <c r="J11" s="24">
        <v>280</v>
      </c>
      <c r="K11" s="24">
        <v>280</v>
      </c>
      <c r="L11" s="24"/>
      <c r="M11" s="24"/>
      <c r="N11" s="179"/>
      <c r="O11" s="179"/>
      <c r="P11" s="179"/>
      <c r="Q11" s="24"/>
      <c r="R11" s="24"/>
      <c r="S11" s="24"/>
      <c r="T11" s="24"/>
      <c r="U11" s="133"/>
      <c r="V11" s="24"/>
      <c r="W11" s="24"/>
    </row>
    <row r="12" s="1" customFormat="1" ht="22.5" customHeight="1" spans="1:23">
      <c r="A12" s="178" t="s">
        <v>270</v>
      </c>
      <c r="B12" s="178" t="s">
        <v>273</v>
      </c>
      <c r="C12" s="22" t="s">
        <v>272</v>
      </c>
      <c r="D12" s="178" t="s">
        <v>72</v>
      </c>
      <c r="E12" s="178" t="s">
        <v>92</v>
      </c>
      <c r="F12" s="178" t="s">
        <v>168</v>
      </c>
      <c r="G12" s="178" t="s">
        <v>234</v>
      </c>
      <c r="H12" s="178" t="s">
        <v>235</v>
      </c>
      <c r="I12" s="24">
        <v>280</v>
      </c>
      <c r="J12" s="24">
        <v>280</v>
      </c>
      <c r="K12" s="24">
        <v>280</v>
      </c>
      <c r="L12" s="24"/>
      <c r="M12" s="24"/>
      <c r="N12" s="179"/>
      <c r="O12" s="179"/>
      <c r="P12" s="179"/>
      <c r="Q12" s="24"/>
      <c r="R12" s="24"/>
      <c r="S12" s="24"/>
      <c r="T12" s="24"/>
      <c r="U12" s="133"/>
      <c r="V12" s="24"/>
      <c r="W12" s="24"/>
    </row>
    <row r="13" s="1" customFormat="1" ht="22.5" customHeight="1" spans="1:23">
      <c r="A13" s="177" t="s">
        <v>274</v>
      </c>
      <c r="B13" s="25"/>
      <c r="C13" s="25"/>
      <c r="D13" s="25"/>
      <c r="E13" s="25"/>
      <c r="F13" s="25"/>
      <c r="G13" s="25"/>
      <c r="H13" s="25"/>
      <c r="I13" s="24">
        <v>109800</v>
      </c>
      <c r="J13" s="24">
        <v>109800</v>
      </c>
      <c r="K13" s="24">
        <v>109800</v>
      </c>
      <c r="L13" s="24"/>
      <c r="M13" s="24"/>
      <c r="N13" s="179"/>
      <c r="O13" s="179"/>
      <c r="P13" s="179"/>
      <c r="Q13" s="24"/>
      <c r="R13" s="24"/>
      <c r="S13" s="24"/>
      <c r="T13" s="24"/>
      <c r="U13" s="133"/>
      <c r="V13" s="24"/>
      <c r="W13" s="24"/>
    </row>
    <row r="14" s="1" customFormat="1" ht="22.5" customHeight="1" spans="1:23">
      <c r="A14" s="178" t="s">
        <v>270</v>
      </c>
      <c r="B14" s="178" t="s">
        <v>275</v>
      </c>
      <c r="C14" s="22" t="s">
        <v>274</v>
      </c>
      <c r="D14" s="178" t="s">
        <v>72</v>
      </c>
      <c r="E14" s="178" t="s">
        <v>89</v>
      </c>
      <c r="F14" s="178" t="s">
        <v>165</v>
      </c>
      <c r="G14" s="178" t="s">
        <v>234</v>
      </c>
      <c r="H14" s="178" t="s">
        <v>235</v>
      </c>
      <c r="I14" s="24">
        <v>109800</v>
      </c>
      <c r="J14" s="24">
        <v>109800</v>
      </c>
      <c r="K14" s="24">
        <v>109800</v>
      </c>
      <c r="L14" s="24"/>
      <c r="M14" s="24"/>
      <c r="N14" s="179"/>
      <c r="O14" s="179"/>
      <c r="P14" s="179"/>
      <c r="Q14" s="24"/>
      <c r="R14" s="24"/>
      <c r="S14" s="24"/>
      <c r="T14" s="24"/>
      <c r="U14" s="133"/>
      <c r="V14" s="24"/>
      <c r="W14" s="24"/>
    </row>
    <row r="15" s="1" customFormat="1" ht="22.5" customHeight="1" spans="1:23">
      <c r="A15" s="177" t="s">
        <v>276</v>
      </c>
      <c r="B15" s="25"/>
      <c r="C15" s="25"/>
      <c r="D15" s="25"/>
      <c r="E15" s="25"/>
      <c r="F15" s="25"/>
      <c r="G15" s="25"/>
      <c r="H15" s="25"/>
      <c r="I15" s="24">
        <v>2000</v>
      </c>
      <c r="J15" s="24">
        <v>2000</v>
      </c>
      <c r="K15" s="24">
        <v>2000</v>
      </c>
      <c r="L15" s="24"/>
      <c r="M15" s="24"/>
      <c r="N15" s="179"/>
      <c r="O15" s="179"/>
      <c r="P15" s="179"/>
      <c r="Q15" s="24"/>
      <c r="R15" s="24"/>
      <c r="S15" s="24"/>
      <c r="T15" s="24"/>
      <c r="U15" s="133"/>
      <c r="V15" s="24"/>
      <c r="W15" s="24"/>
    </row>
    <row r="16" s="1" customFormat="1" ht="22.5" customHeight="1" spans="1:23">
      <c r="A16" s="178" t="s">
        <v>277</v>
      </c>
      <c r="B16" s="178" t="s">
        <v>278</v>
      </c>
      <c r="C16" s="22" t="s">
        <v>276</v>
      </c>
      <c r="D16" s="178" t="s">
        <v>72</v>
      </c>
      <c r="E16" s="178" t="s">
        <v>90</v>
      </c>
      <c r="F16" s="178" t="s">
        <v>166</v>
      </c>
      <c r="G16" s="178" t="s">
        <v>234</v>
      </c>
      <c r="H16" s="178" t="s">
        <v>235</v>
      </c>
      <c r="I16" s="24">
        <v>2000</v>
      </c>
      <c r="J16" s="24">
        <v>2000</v>
      </c>
      <c r="K16" s="24">
        <v>2000</v>
      </c>
      <c r="L16" s="24"/>
      <c r="M16" s="24"/>
      <c r="N16" s="179"/>
      <c r="O16" s="179"/>
      <c r="P16" s="179"/>
      <c r="Q16" s="24"/>
      <c r="R16" s="24"/>
      <c r="S16" s="24"/>
      <c r="T16" s="24"/>
      <c r="U16" s="133"/>
      <c r="V16" s="24"/>
      <c r="W16" s="24"/>
    </row>
    <row r="17" s="1" customFormat="1" ht="22.5" customHeight="1" spans="1:23">
      <c r="A17" s="177" t="s">
        <v>279</v>
      </c>
      <c r="B17" s="25"/>
      <c r="C17" s="25"/>
      <c r="D17" s="25"/>
      <c r="E17" s="25"/>
      <c r="F17" s="25"/>
      <c r="G17" s="25"/>
      <c r="H17" s="25"/>
      <c r="I17" s="24">
        <v>57114</v>
      </c>
      <c r="J17" s="24">
        <v>57114</v>
      </c>
      <c r="K17" s="24">
        <v>57114</v>
      </c>
      <c r="L17" s="24"/>
      <c r="M17" s="24"/>
      <c r="N17" s="179"/>
      <c r="O17" s="179"/>
      <c r="P17" s="179"/>
      <c r="Q17" s="24"/>
      <c r="R17" s="24"/>
      <c r="S17" s="24"/>
      <c r="T17" s="24"/>
      <c r="U17" s="133"/>
      <c r="V17" s="24"/>
      <c r="W17" s="24"/>
    </row>
    <row r="18" s="1" customFormat="1" ht="22.5" customHeight="1" spans="1:23">
      <c r="A18" s="178" t="s">
        <v>277</v>
      </c>
      <c r="B18" s="178" t="s">
        <v>280</v>
      </c>
      <c r="C18" s="22" t="s">
        <v>279</v>
      </c>
      <c r="D18" s="178" t="s">
        <v>72</v>
      </c>
      <c r="E18" s="178" t="s">
        <v>90</v>
      </c>
      <c r="F18" s="178" t="s">
        <v>166</v>
      </c>
      <c r="G18" s="178" t="s">
        <v>234</v>
      </c>
      <c r="H18" s="178" t="s">
        <v>235</v>
      </c>
      <c r="I18" s="24">
        <v>57114</v>
      </c>
      <c r="J18" s="24">
        <v>57114</v>
      </c>
      <c r="K18" s="24">
        <v>57114</v>
      </c>
      <c r="L18" s="24"/>
      <c r="M18" s="24"/>
      <c r="N18" s="179"/>
      <c r="O18" s="179"/>
      <c r="P18" s="179"/>
      <c r="Q18" s="24"/>
      <c r="R18" s="24"/>
      <c r="S18" s="24"/>
      <c r="T18" s="24"/>
      <c r="U18" s="133"/>
      <c r="V18" s="24"/>
      <c r="W18" s="24"/>
    </row>
    <row r="19" s="1" customFormat="1" ht="22.5" customHeight="1" spans="1:23">
      <c r="A19" s="177" t="s">
        <v>281</v>
      </c>
      <c r="B19" s="25"/>
      <c r="C19" s="25"/>
      <c r="D19" s="25"/>
      <c r="E19" s="25"/>
      <c r="F19" s="25"/>
      <c r="G19" s="25"/>
      <c r="H19" s="25"/>
      <c r="I19" s="24">
        <v>167100</v>
      </c>
      <c r="J19" s="24">
        <v>167100</v>
      </c>
      <c r="K19" s="24">
        <v>167100</v>
      </c>
      <c r="L19" s="24"/>
      <c r="M19" s="24"/>
      <c r="N19" s="179"/>
      <c r="O19" s="179"/>
      <c r="P19" s="179"/>
      <c r="Q19" s="24"/>
      <c r="R19" s="24"/>
      <c r="S19" s="24"/>
      <c r="T19" s="24"/>
      <c r="U19" s="133"/>
      <c r="V19" s="24"/>
      <c r="W19" s="24"/>
    </row>
    <row r="20" s="1" customFormat="1" ht="22.5" customHeight="1" spans="1:23">
      <c r="A20" s="178" t="s">
        <v>277</v>
      </c>
      <c r="B20" s="178" t="s">
        <v>282</v>
      </c>
      <c r="C20" s="22" t="s">
        <v>281</v>
      </c>
      <c r="D20" s="178" t="s">
        <v>72</v>
      </c>
      <c r="E20" s="178" t="s">
        <v>90</v>
      </c>
      <c r="F20" s="178" t="s">
        <v>166</v>
      </c>
      <c r="G20" s="178" t="s">
        <v>283</v>
      </c>
      <c r="H20" s="178" t="s">
        <v>284</v>
      </c>
      <c r="I20" s="24">
        <v>167100</v>
      </c>
      <c r="J20" s="24">
        <v>167100</v>
      </c>
      <c r="K20" s="24">
        <v>167100</v>
      </c>
      <c r="L20" s="24"/>
      <c r="M20" s="24"/>
      <c r="N20" s="179"/>
      <c r="O20" s="179"/>
      <c r="P20" s="179"/>
      <c r="Q20" s="24"/>
      <c r="R20" s="24"/>
      <c r="S20" s="24"/>
      <c r="T20" s="24"/>
      <c r="U20" s="133"/>
      <c r="V20" s="24"/>
      <c r="W20" s="24"/>
    </row>
    <row r="21" s="1" customFormat="1" ht="22.5" customHeight="1" spans="1:23">
      <c r="A21" s="180" t="s">
        <v>114</v>
      </c>
      <c r="B21" s="181"/>
      <c r="C21" s="181"/>
      <c r="D21" s="181"/>
      <c r="E21" s="181"/>
      <c r="F21" s="181"/>
      <c r="G21" s="181"/>
      <c r="H21" s="182"/>
      <c r="I21" s="24">
        <v>347616</v>
      </c>
      <c r="J21" s="24">
        <v>347616</v>
      </c>
      <c r="K21" s="183">
        <v>347616</v>
      </c>
      <c r="L21" s="24"/>
      <c r="M21" s="24"/>
      <c r="N21" s="179"/>
      <c r="O21" s="179"/>
      <c r="P21" s="179"/>
      <c r="Q21" s="24"/>
      <c r="R21" s="24"/>
      <c r="S21" s="24"/>
      <c r="T21" s="24"/>
      <c r="U21" s="184"/>
      <c r="V21" s="24"/>
      <c r="W21" s="24"/>
    </row>
  </sheetData>
  <mergeCells count="34">
    <mergeCell ref="A2:W2"/>
    <mergeCell ref="A3:H3"/>
    <mergeCell ref="J4:M4"/>
    <mergeCell ref="N4:P4"/>
    <mergeCell ref="R4:W4"/>
    <mergeCell ref="A9:C9"/>
    <mergeCell ref="A11:C11"/>
    <mergeCell ref="A13:C13"/>
    <mergeCell ref="A15:C15"/>
    <mergeCell ref="A17:C17"/>
    <mergeCell ref="A19:C19"/>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6"/>
  <sheetViews>
    <sheetView showZeros="0" tabSelected="1" workbookViewId="0">
      <selection activeCell="C14" sqref="C14"/>
    </sheetView>
  </sheetViews>
  <sheetFormatPr defaultColWidth="10.7090909090909" defaultRowHeight="12" customHeight="1"/>
  <cols>
    <col min="1" max="1" width="40" style="1" customWidth="1"/>
    <col min="2" max="2" width="56" style="1" customWidth="1"/>
    <col min="3" max="5" width="21.2818181818182" style="1" customWidth="1"/>
    <col min="6" max="6" width="14" style="1" customWidth="1"/>
    <col min="7" max="7" width="19.8545454545455" style="1" customWidth="1"/>
    <col min="8" max="9" width="14" style="1" customWidth="1"/>
    <col min="10" max="10" width="32.1363636363636" style="1" customWidth="1"/>
    <col min="11" max="16384" width="10.7090909090909" style="1"/>
  </cols>
  <sheetData>
    <row r="1" s="1" customFormat="1" ht="15" customHeight="1" spans="1:10">
      <c r="J1" s="107" t="s">
        <v>285</v>
      </c>
    </row>
    <row r="2" s="1" customFormat="1" ht="36.75" customHeight="1" spans="1:10">
      <c r="A2" s="5" t="s">
        <v>286</v>
      </c>
      <c r="B2" s="6"/>
      <c r="C2" s="6"/>
      <c r="D2" s="6"/>
      <c r="E2" s="6"/>
      <c r="F2" s="85"/>
      <c r="G2" s="6"/>
      <c r="H2" s="85"/>
      <c r="I2" s="85"/>
      <c r="J2" s="6"/>
    </row>
    <row r="3" s="1" customFormat="1" ht="17.25" customHeight="1" spans="1:10">
      <c r="A3" s="73" t="str">
        <f>"单位名称："&amp;"香格里拉市小中甸镇小学"</f>
        <v>单位名称：香格里拉市小中甸镇小学</v>
      </c>
      <c r="B3" s="74"/>
    </row>
    <row r="4" s="1" customFormat="1" ht="44.25" customHeight="1" spans="1:10">
      <c r="A4" s="75" t="s">
        <v>287</v>
      </c>
      <c r="B4" s="75" t="s">
        <v>288</v>
      </c>
      <c r="C4" s="75" t="s">
        <v>289</v>
      </c>
      <c r="D4" s="75" t="s">
        <v>290</v>
      </c>
      <c r="E4" s="75" t="s">
        <v>291</v>
      </c>
      <c r="F4" s="76" t="s">
        <v>292</v>
      </c>
      <c r="G4" s="75" t="s">
        <v>293</v>
      </c>
      <c r="H4" s="76" t="s">
        <v>294</v>
      </c>
      <c r="I4" s="76" t="s">
        <v>295</v>
      </c>
      <c r="J4" s="75" t="s">
        <v>296</v>
      </c>
    </row>
    <row r="5" s="1" customFormat="1" ht="19.5" customHeight="1" spans="1:10">
      <c r="A5" s="166">
        <v>1</v>
      </c>
      <c r="B5" s="166">
        <v>2</v>
      </c>
      <c r="C5" s="166">
        <v>3</v>
      </c>
      <c r="D5" s="166">
        <v>4</v>
      </c>
      <c r="E5" s="166">
        <v>5</v>
      </c>
      <c r="F5" s="166">
        <v>6</v>
      </c>
      <c r="G5" s="166">
        <v>7</v>
      </c>
      <c r="H5" s="166">
        <v>8</v>
      </c>
      <c r="I5" s="166">
        <v>9</v>
      </c>
      <c r="J5" s="166">
        <v>10</v>
      </c>
    </row>
    <row r="6" s="1" customFormat="1" ht="22.5" customHeight="1" spans="1:10">
      <c r="A6" s="167" t="s">
        <v>72</v>
      </c>
      <c r="B6" s="77"/>
      <c r="C6" s="77"/>
      <c r="D6" s="77"/>
      <c r="E6" s="167"/>
      <c r="F6" s="77"/>
      <c r="G6" s="167"/>
      <c r="H6" s="77"/>
      <c r="I6" s="77"/>
      <c r="J6" s="167"/>
    </row>
    <row r="7" s="1" customFormat="1" ht="22.5" customHeight="1" spans="1:10">
      <c r="A7" s="167" t="str">
        <f>"   "&amp;"公办幼儿园生均公用经费"</f>
        <v>   公办幼儿园生均公用经费</v>
      </c>
      <c r="B7" s="168" t="s">
        <v>297</v>
      </c>
      <c r="C7" s="169"/>
      <c r="D7" s="169"/>
      <c r="E7" s="169"/>
      <c r="F7" s="170"/>
      <c r="G7" s="169"/>
      <c r="H7" s="170"/>
      <c r="I7" s="170"/>
      <c r="J7" s="169"/>
    </row>
    <row r="8" s="1" customFormat="1" ht="22.5" customHeight="1" spans="1:10">
      <c r="A8" s="167"/>
      <c r="B8" s="168"/>
      <c r="C8" s="169" t="s">
        <v>298</v>
      </c>
      <c r="D8" s="169" t="s">
        <v>299</v>
      </c>
      <c r="E8" s="169" t="s">
        <v>300</v>
      </c>
      <c r="F8" s="170" t="s">
        <v>301</v>
      </c>
      <c r="G8" s="169" t="s">
        <v>302</v>
      </c>
      <c r="H8" s="170" t="s">
        <v>303</v>
      </c>
      <c r="I8" s="170" t="s">
        <v>304</v>
      </c>
      <c r="J8" s="169" t="s">
        <v>305</v>
      </c>
    </row>
    <row r="9" s="1" customFormat="1" ht="22.5" customHeight="1" spans="1:10">
      <c r="A9" s="25"/>
      <c r="B9" s="25"/>
      <c r="C9" s="169" t="s">
        <v>298</v>
      </c>
      <c r="D9" s="169" t="s">
        <v>299</v>
      </c>
      <c r="E9" s="169" t="s">
        <v>306</v>
      </c>
      <c r="F9" s="170" t="s">
        <v>307</v>
      </c>
      <c r="G9" s="169" t="s">
        <v>159</v>
      </c>
      <c r="H9" s="170" t="s">
        <v>308</v>
      </c>
      <c r="I9" s="170" t="s">
        <v>304</v>
      </c>
      <c r="J9" s="169" t="s">
        <v>309</v>
      </c>
    </row>
    <row r="10" s="1" customFormat="1" ht="22.5" customHeight="1" spans="1:10">
      <c r="A10" s="25"/>
      <c r="B10" s="25"/>
      <c r="C10" s="169" t="s">
        <v>298</v>
      </c>
      <c r="D10" s="169" t="s">
        <v>299</v>
      </c>
      <c r="E10" s="169" t="s">
        <v>310</v>
      </c>
      <c r="F10" s="170" t="s">
        <v>311</v>
      </c>
      <c r="G10" s="169" t="s">
        <v>161</v>
      </c>
      <c r="H10" s="170" t="s">
        <v>308</v>
      </c>
      <c r="I10" s="170" t="s">
        <v>304</v>
      </c>
      <c r="J10" s="169" t="s">
        <v>312</v>
      </c>
    </row>
    <row r="11" s="1" customFormat="1" ht="22.5" customHeight="1" spans="1:10">
      <c r="A11" s="25"/>
      <c r="B11" s="25"/>
      <c r="C11" s="169" t="s">
        <v>298</v>
      </c>
      <c r="D11" s="169" t="s">
        <v>313</v>
      </c>
      <c r="E11" s="169" t="s">
        <v>314</v>
      </c>
      <c r="F11" s="170" t="s">
        <v>311</v>
      </c>
      <c r="G11" s="169" t="s">
        <v>315</v>
      </c>
      <c r="H11" s="170" t="s">
        <v>316</v>
      </c>
      <c r="I11" s="170" t="s">
        <v>304</v>
      </c>
      <c r="J11" s="169" t="s">
        <v>317</v>
      </c>
    </row>
    <row r="12" s="1" customFormat="1" ht="22.5" customHeight="1" spans="1:10">
      <c r="A12" s="25"/>
      <c r="B12" s="25"/>
      <c r="C12" s="169" t="s">
        <v>298</v>
      </c>
      <c r="D12" s="169" t="s">
        <v>313</v>
      </c>
      <c r="E12" s="169" t="s">
        <v>318</v>
      </c>
      <c r="F12" s="170" t="s">
        <v>301</v>
      </c>
      <c r="G12" s="169" t="s">
        <v>319</v>
      </c>
      <c r="H12" s="170" t="s">
        <v>316</v>
      </c>
      <c r="I12" s="170" t="s">
        <v>304</v>
      </c>
      <c r="J12" s="169" t="s">
        <v>320</v>
      </c>
    </row>
    <row r="13" s="1" customFormat="1" ht="22.5" customHeight="1" spans="1:10">
      <c r="A13" s="25"/>
      <c r="B13" s="25"/>
      <c r="C13" s="169" t="s">
        <v>298</v>
      </c>
      <c r="D13" s="169" t="s">
        <v>313</v>
      </c>
      <c r="E13" s="169" t="s">
        <v>321</v>
      </c>
      <c r="F13" s="170" t="s">
        <v>301</v>
      </c>
      <c r="G13" s="169" t="s">
        <v>319</v>
      </c>
      <c r="H13" s="170" t="s">
        <v>316</v>
      </c>
      <c r="I13" s="170" t="s">
        <v>304</v>
      </c>
      <c r="J13" s="169" t="s">
        <v>322</v>
      </c>
    </row>
    <row r="14" s="1" customFormat="1" ht="22.5" customHeight="1" spans="1:10">
      <c r="A14" s="25"/>
      <c r="B14" s="25"/>
      <c r="C14" s="169" t="s">
        <v>298</v>
      </c>
      <c r="D14" s="169" t="s">
        <v>323</v>
      </c>
      <c r="E14" s="169" t="s">
        <v>324</v>
      </c>
      <c r="F14" s="170" t="s">
        <v>311</v>
      </c>
      <c r="G14" s="169" t="s">
        <v>325</v>
      </c>
      <c r="H14" s="170" t="s">
        <v>316</v>
      </c>
      <c r="I14" s="170" t="s">
        <v>304</v>
      </c>
      <c r="J14" s="169" t="s">
        <v>326</v>
      </c>
    </row>
    <row r="15" s="1" customFormat="1" ht="22.5" customHeight="1" spans="1:10">
      <c r="A15" s="25"/>
      <c r="B15" s="25"/>
      <c r="C15" s="169" t="s">
        <v>327</v>
      </c>
      <c r="D15" s="169" t="s">
        <v>328</v>
      </c>
      <c r="E15" s="169" t="s">
        <v>329</v>
      </c>
      <c r="F15" s="170" t="s">
        <v>311</v>
      </c>
      <c r="G15" s="169" t="s">
        <v>315</v>
      </c>
      <c r="H15" s="170" t="s">
        <v>316</v>
      </c>
      <c r="I15" s="170" t="s">
        <v>304</v>
      </c>
      <c r="J15" s="169" t="s">
        <v>330</v>
      </c>
    </row>
    <row r="16" s="1" customFormat="1" ht="22.5" customHeight="1" spans="1:10">
      <c r="A16" s="25"/>
      <c r="B16" s="25"/>
      <c r="C16" s="169" t="s">
        <v>331</v>
      </c>
      <c r="D16" s="169" t="s">
        <v>332</v>
      </c>
      <c r="E16" s="169" t="s">
        <v>333</v>
      </c>
      <c r="F16" s="170" t="s">
        <v>311</v>
      </c>
      <c r="G16" s="169" t="s">
        <v>315</v>
      </c>
      <c r="H16" s="170" t="s">
        <v>316</v>
      </c>
      <c r="I16" s="170" t="s">
        <v>304</v>
      </c>
      <c r="J16" s="169" t="s">
        <v>334</v>
      </c>
    </row>
    <row r="17" s="1" customFormat="1" ht="22.5" customHeight="1" spans="1:10">
      <c r="A17" s="25"/>
      <c r="B17" s="25"/>
      <c r="C17" s="169" t="s">
        <v>335</v>
      </c>
      <c r="D17" s="169" t="s">
        <v>336</v>
      </c>
      <c r="E17" s="169" t="s">
        <v>337</v>
      </c>
      <c r="F17" s="170" t="s">
        <v>301</v>
      </c>
      <c r="G17" s="169" t="s">
        <v>338</v>
      </c>
      <c r="H17" s="170" t="s">
        <v>339</v>
      </c>
      <c r="I17" s="170" t="s">
        <v>304</v>
      </c>
      <c r="J17" s="169" t="s">
        <v>340</v>
      </c>
    </row>
    <row r="18" s="1" customFormat="1" ht="22.5" customHeight="1" spans="1:10">
      <c r="A18" s="167" t="str">
        <f>"   "&amp;"小中甸镇小学市直机关党支部党建工作经费"</f>
        <v>   小中甸镇小学市直机关党支部党建工作经费</v>
      </c>
      <c r="B18" s="168" t="s">
        <v>341</v>
      </c>
      <c r="C18" s="25"/>
      <c r="D18" s="25"/>
      <c r="E18" s="25"/>
      <c r="F18" s="25"/>
      <c r="G18" s="25"/>
      <c r="H18" s="25"/>
      <c r="I18" s="25"/>
      <c r="J18" s="25"/>
    </row>
    <row r="19" s="1" customFormat="1" ht="22.5" customHeight="1" spans="1:10">
      <c r="A19" s="25"/>
      <c r="B19" s="25"/>
      <c r="C19" s="169" t="s">
        <v>298</v>
      </c>
      <c r="D19" s="169" t="s">
        <v>299</v>
      </c>
      <c r="E19" s="169" t="s">
        <v>342</v>
      </c>
      <c r="F19" s="170" t="s">
        <v>301</v>
      </c>
      <c r="G19" s="169" t="s">
        <v>343</v>
      </c>
      <c r="H19" s="170" t="s">
        <v>303</v>
      </c>
      <c r="I19" s="170" t="s">
        <v>304</v>
      </c>
      <c r="J19" s="169" t="s">
        <v>344</v>
      </c>
    </row>
    <row r="20" s="1" customFormat="1" ht="22.5" customHeight="1" spans="1:10">
      <c r="A20" s="25"/>
      <c r="B20" s="25"/>
      <c r="C20" s="169" t="s">
        <v>298</v>
      </c>
      <c r="D20" s="169" t="s">
        <v>299</v>
      </c>
      <c r="E20" s="169" t="s">
        <v>345</v>
      </c>
      <c r="F20" s="170" t="s">
        <v>311</v>
      </c>
      <c r="G20" s="169" t="s">
        <v>159</v>
      </c>
      <c r="H20" s="170" t="s">
        <v>308</v>
      </c>
      <c r="I20" s="170" t="s">
        <v>304</v>
      </c>
      <c r="J20" s="169" t="s">
        <v>346</v>
      </c>
    </row>
    <row r="21" s="1" customFormat="1" ht="22.5" customHeight="1" spans="1:10">
      <c r="A21" s="25"/>
      <c r="B21" s="25"/>
      <c r="C21" s="169" t="s">
        <v>298</v>
      </c>
      <c r="D21" s="169" t="s">
        <v>313</v>
      </c>
      <c r="E21" s="169" t="s">
        <v>347</v>
      </c>
      <c r="F21" s="170" t="s">
        <v>311</v>
      </c>
      <c r="G21" s="169" t="s">
        <v>325</v>
      </c>
      <c r="H21" s="170" t="s">
        <v>316</v>
      </c>
      <c r="I21" s="170" t="s">
        <v>304</v>
      </c>
      <c r="J21" s="169" t="s">
        <v>348</v>
      </c>
    </row>
    <row r="22" s="1" customFormat="1" ht="22.5" customHeight="1" spans="1:10">
      <c r="A22" s="25"/>
      <c r="B22" s="25"/>
      <c r="C22" s="169" t="s">
        <v>298</v>
      </c>
      <c r="D22" s="169" t="s">
        <v>313</v>
      </c>
      <c r="E22" s="169" t="s">
        <v>349</v>
      </c>
      <c r="F22" s="170" t="s">
        <v>301</v>
      </c>
      <c r="G22" s="169" t="s">
        <v>319</v>
      </c>
      <c r="H22" s="170" t="s">
        <v>316</v>
      </c>
      <c r="I22" s="170" t="s">
        <v>304</v>
      </c>
      <c r="J22" s="169" t="s">
        <v>350</v>
      </c>
    </row>
    <row r="23" s="1" customFormat="1" ht="22.5" customHeight="1" spans="1:10">
      <c r="A23" s="25"/>
      <c r="B23" s="25"/>
      <c r="C23" s="169" t="s">
        <v>298</v>
      </c>
      <c r="D23" s="169" t="s">
        <v>323</v>
      </c>
      <c r="E23" s="169" t="s">
        <v>351</v>
      </c>
      <c r="F23" s="170" t="s">
        <v>311</v>
      </c>
      <c r="G23" s="169" t="s">
        <v>319</v>
      </c>
      <c r="H23" s="170" t="s">
        <v>316</v>
      </c>
      <c r="I23" s="170" t="s">
        <v>304</v>
      </c>
      <c r="J23" s="169" t="s">
        <v>352</v>
      </c>
    </row>
    <row r="24" s="1" customFormat="1" ht="22.5" customHeight="1" spans="1:10">
      <c r="A24" s="25"/>
      <c r="B24" s="25"/>
      <c r="C24" s="169" t="s">
        <v>327</v>
      </c>
      <c r="D24" s="169" t="s">
        <v>328</v>
      </c>
      <c r="E24" s="169" t="s">
        <v>353</v>
      </c>
      <c r="F24" s="170" t="s">
        <v>301</v>
      </c>
      <c r="G24" s="169" t="s">
        <v>354</v>
      </c>
      <c r="H24" s="170" t="s">
        <v>355</v>
      </c>
      <c r="I24" s="170" t="s">
        <v>356</v>
      </c>
      <c r="J24" s="169" t="s">
        <v>357</v>
      </c>
    </row>
    <row r="25" s="1" customFormat="1" ht="22.5" customHeight="1" spans="1:10">
      <c r="A25" s="25"/>
      <c r="B25" s="25"/>
      <c r="C25" s="169" t="s">
        <v>327</v>
      </c>
      <c r="D25" s="169" t="s">
        <v>328</v>
      </c>
      <c r="E25" s="169" t="s">
        <v>358</v>
      </c>
      <c r="F25" s="170" t="s">
        <v>301</v>
      </c>
      <c r="G25" s="169" t="s">
        <v>359</v>
      </c>
      <c r="H25" s="170" t="s">
        <v>339</v>
      </c>
      <c r="I25" s="170" t="s">
        <v>304</v>
      </c>
      <c r="J25" s="169" t="s">
        <v>360</v>
      </c>
    </row>
    <row r="26" s="1" customFormat="1" ht="22.5" customHeight="1" spans="1:10">
      <c r="A26" s="25"/>
      <c r="B26" s="25"/>
      <c r="C26" s="169" t="s">
        <v>331</v>
      </c>
      <c r="D26" s="169" t="s">
        <v>332</v>
      </c>
      <c r="E26" s="169" t="s">
        <v>333</v>
      </c>
      <c r="F26" s="170" t="s">
        <v>311</v>
      </c>
      <c r="G26" s="169" t="s">
        <v>361</v>
      </c>
      <c r="H26" s="170" t="s">
        <v>316</v>
      </c>
      <c r="I26" s="170" t="s">
        <v>304</v>
      </c>
      <c r="J26" s="169" t="s">
        <v>362</v>
      </c>
    </row>
    <row r="27" s="1" customFormat="1" ht="22.5" customHeight="1" spans="1:10">
      <c r="A27" s="25"/>
      <c r="B27" s="25"/>
      <c r="C27" s="169" t="s">
        <v>335</v>
      </c>
      <c r="D27" s="169" t="s">
        <v>336</v>
      </c>
      <c r="E27" s="169" t="s">
        <v>363</v>
      </c>
      <c r="F27" s="170" t="s">
        <v>301</v>
      </c>
      <c r="G27" s="169" t="s">
        <v>359</v>
      </c>
      <c r="H27" s="170" t="s">
        <v>339</v>
      </c>
      <c r="I27" s="170" t="s">
        <v>304</v>
      </c>
      <c r="J27" s="169" t="s">
        <v>364</v>
      </c>
    </row>
    <row r="28" s="1" customFormat="1" ht="22.5" customHeight="1" spans="1:10">
      <c r="A28" s="167" t="str">
        <f>"   "&amp;"小中甸镇小学学生体检经费"</f>
        <v>   小中甸镇小学学生体检经费</v>
      </c>
      <c r="B28" s="168" t="s">
        <v>365</v>
      </c>
      <c r="C28" s="25"/>
      <c r="D28" s="25"/>
      <c r="E28" s="25"/>
      <c r="F28" s="25"/>
      <c r="G28" s="25"/>
      <c r="H28" s="25"/>
      <c r="I28" s="25"/>
      <c r="J28" s="25"/>
    </row>
    <row r="29" s="1" customFormat="1" ht="22.5" customHeight="1" spans="1:10">
      <c r="A29" s="25"/>
      <c r="B29" s="25"/>
      <c r="C29" s="169" t="s">
        <v>298</v>
      </c>
      <c r="D29" s="169" t="s">
        <v>299</v>
      </c>
      <c r="E29" s="169" t="s">
        <v>366</v>
      </c>
      <c r="F29" s="170" t="s">
        <v>301</v>
      </c>
      <c r="G29" s="169" t="s">
        <v>159</v>
      </c>
      <c r="H29" s="170" t="s">
        <v>308</v>
      </c>
      <c r="I29" s="170" t="s">
        <v>304</v>
      </c>
      <c r="J29" s="169" t="s">
        <v>367</v>
      </c>
    </row>
    <row r="30" s="1" customFormat="1" ht="22.5" customHeight="1" spans="1:10">
      <c r="A30" s="25"/>
      <c r="B30" s="25"/>
      <c r="C30" s="169" t="s">
        <v>298</v>
      </c>
      <c r="D30" s="169" t="s">
        <v>299</v>
      </c>
      <c r="E30" s="169" t="s">
        <v>368</v>
      </c>
      <c r="F30" s="170" t="s">
        <v>301</v>
      </c>
      <c r="G30" s="169" t="s">
        <v>369</v>
      </c>
      <c r="H30" s="170" t="s">
        <v>303</v>
      </c>
      <c r="I30" s="170" t="s">
        <v>304</v>
      </c>
      <c r="J30" s="169" t="s">
        <v>370</v>
      </c>
    </row>
    <row r="31" s="1" customFormat="1" ht="22.5" customHeight="1" spans="1:10">
      <c r="A31" s="25"/>
      <c r="B31" s="25"/>
      <c r="C31" s="169" t="s">
        <v>298</v>
      </c>
      <c r="D31" s="169" t="s">
        <v>313</v>
      </c>
      <c r="E31" s="169" t="s">
        <v>371</v>
      </c>
      <c r="F31" s="170" t="s">
        <v>311</v>
      </c>
      <c r="G31" s="169" t="s">
        <v>361</v>
      </c>
      <c r="H31" s="170" t="s">
        <v>316</v>
      </c>
      <c r="I31" s="170" t="s">
        <v>304</v>
      </c>
      <c r="J31" s="169" t="s">
        <v>372</v>
      </c>
    </row>
    <row r="32" s="1" customFormat="1" ht="22.5" customHeight="1" spans="1:10">
      <c r="A32" s="25"/>
      <c r="B32" s="25"/>
      <c r="C32" s="169" t="s">
        <v>298</v>
      </c>
      <c r="D32" s="169" t="s">
        <v>323</v>
      </c>
      <c r="E32" s="169" t="s">
        <v>373</v>
      </c>
      <c r="F32" s="170" t="s">
        <v>301</v>
      </c>
      <c r="G32" s="169" t="s">
        <v>374</v>
      </c>
      <c r="H32" s="170" t="s">
        <v>375</v>
      </c>
      <c r="I32" s="170" t="s">
        <v>304</v>
      </c>
      <c r="J32" s="169" t="s">
        <v>376</v>
      </c>
    </row>
    <row r="33" s="1" customFormat="1" ht="22.5" customHeight="1" spans="1:10">
      <c r="A33" s="25"/>
      <c r="B33" s="25"/>
      <c r="C33" s="169" t="s">
        <v>327</v>
      </c>
      <c r="D33" s="169" t="s">
        <v>328</v>
      </c>
      <c r="E33" s="169" t="s">
        <v>377</v>
      </c>
      <c r="F33" s="170" t="s">
        <v>311</v>
      </c>
      <c r="G33" s="169" t="s">
        <v>361</v>
      </c>
      <c r="H33" s="170" t="s">
        <v>316</v>
      </c>
      <c r="I33" s="170" t="s">
        <v>304</v>
      </c>
      <c r="J33" s="169" t="s">
        <v>378</v>
      </c>
    </row>
    <row r="34" s="1" customFormat="1" ht="22.5" customHeight="1" spans="1:10">
      <c r="A34" s="25"/>
      <c r="B34" s="25"/>
      <c r="C34" s="169" t="s">
        <v>327</v>
      </c>
      <c r="D34" s="169" t="s">
        <v>328</v>
      </c>
      <c r="E34" s="169" t="s">
        <v>379</v>
      </c>
      <c r="F34" s="170" t="s">
        <v>311</v>
      </c>
      <c r="G34" s="169" t="s">
        <v>315</v>
      </c>
      <c r="H34" s="170" t="s">
        <v>316</v>
      </c>
      <c r="I34" s="170" t="s">
        <v>304</v>
      </c>
      <c r="J34" s="169" t="s">
        <v>380</v>
      </c>
    </row>
    <row r="35" s="1" customFormat="1" ht="22.5" customHeight="1" spans="1:10">
      <c r="A35" s="25"/>
      <c r="B35" s="25"/>
      <c r="C35" s="169" t="s">
        <v>331</v>
      </c>
      <c r="D35" s="169" t="s">
        <v>332</v>
      </c>
      <c r="E35" s="169" t="s">
        <v>381</v>
      </c>
      <c r="F35" s="170" t="s">
        <v>311</v>
      </c>
      <c r="G35" s="169" t="s">
        <v>315</v>
      </c>
      <c r="H35" s="170" t="s">
        <v>316</v>
      </c>
      <c r="I35" s="170" t="s">
        <v>304</v>
      </c>
      <c r="J35" s="169" t="s">
        <v>382</v>
      </c>
    </row>
    <row r="36" s="1" customFormat="1" ht="22.5" customHeight="1" spans="1:10">
      <c r="A36" s="25"/>
      <c r="B36" s="25"/>
      <c r="C36" s="169" t="s">
        <v>335</v>
      </c>
      <c r="D36" s="169" t="s">
        <v>336</v>
      </c>
      <c r="E36" s="169" t="s">
        <v>336</v>
      </c>
      <c r="F36" s="170" t="s">
        <v>301</v>
      </c>
      <c r="G36" s="169" t="s">
        <v>383</v>
      </c>
      <c r="H36" s="170" t="s">
        <v>384</v>
      </c>
      <c r="I36" s="170" t="s">
        <v>304</v>
      </c>
      <c r="J36" s="169" t="s">
        <v>385</v>
      </c>
    </row>
    <row r="37" s="1" customFormat="1" ht="22.5" customHeight="1" spans="1:10">
      <c r="A37" s="167" t="str">
        <f>"   "&amp;"小中甸镇小学义务教育学校课后服务经费"</f>
        <v>   小中甸镇小学义务教育学校课后服务经费</v>
      </c>
      <c r="B37" s="168" t="s">
        <v>386</v>
      </c>
      <c r="C37" s="25"/>
      <c r="D37" s="25"/>
      <c r="E37" s="25"/>
      <c r="F37" s="25"/>
      <c r="G37" s="25"/>
      <c r="H37" s="25"/>
      <c r="I37" s="25"/>
      <c r="J37" s="25"/>
    </row>
    <row r="38" s="1" customFormat="1" ht="22.5" customHeight="1" spans="1:10">
      <c r="A38" s="25"/>
      <c r="B38" s="25"/>
      <c r="C38" s="169" t="s">
        <v>298</v>
      </c>
      <c r="D38" s="169" t="s">
        <v>299</v>
      </c>
      <c r="E38" s="169" t="s">
        <v>387</v>
      </c>
      <c r="F38" s="170" t="s">
        <v>301</v>
      </c>
      <c r="G38" s="169" t="s">
        <v>369</v>
      </c>
      <c r="H38" s="170" t="s">
        <v>303</v>
      </c>
      <c r="I38" s="170" t="s">
        <v>304</v>
      </c>
      <c r="J38" s="169" t="s">
        <v>388</v>
      </c>
    </row>
    <row r="39" s="1" customFormat="1" ht="22.5" customHeight="1" spans="1:10">
      <c r="A39" s="25"/>
      <c r="B39" s="25"/>
      <c r="C39" s="169" t="s">
        <v>298</v>
      </c>
      <c r="D39" s="169" t="s">
        <v>299</v>
      </c>
      <c r="E39" s="169" t="s">
        <v>389</v>
      </c>
      <c r="F39" s="170" t="s">
        <v>311</v>
      </c>
      <c r="G39" s="169" t="s">
        <v>390</v>
      </c>
      <c r="H39" s="170" t="s">
        <v>391</v>
      </c>
      <c r="I39" s="170" t="s">
        <v>304</v>
      </c>
      <c r="J39" s="169" t="s">
        <v>392</v>
      </c>
    </row>
    <row r="40" s="1" customFormat="1" ht="22.5" customHeight="1" spans="1:10">
      <c r="A40" s="25"/>
      <c r="B40" s="25"/>
      <c r="C40" s="169" t="s">
        <v>298</v>
      </c>
      <c r="D40" s="169" t="s">
        <v>313</v>
      </c>
      <c r="E40" s="169" t="s">
        <v>393</v>
      </c>
      <c r="F40" s="170" t="s">
        <v>311</v>
      </c>
      <c r="G40" s="169" t="s">
        <v>394</v>
      </c>
      <c r="H40" s="170" t="s">
        <v>316</v>
      </c>
      <c r="I40" s="170" t="s">
        <v>304</v>
      </c>
      <c r="J40" s="169" t="s">
        <v>395</v>
      </c>
    </row>
    <row r="41" s="1" customFormat="1" ht="22.5" customHeight="1" spans="1:10">
      <c r="A41" s="25"/>
      <c r="B41" s="25"/>
      <c r="C41" s="169" t="s">
        <v>298</v>
      </c>
      <c r="D41" s="169" t="s">
        <v>313</v>
      </c>
      <c r="E41" s="169" t="s">
        <v>396</v>
      </c>
      <c r="F41" s="170" t="s">
        <v>311</v>
      </c>
      <c r="G41" s="169" t="s">
        <v>325</v>
      </c>
      <c r="H41" s="170" t="s">
        <v>316</v>
      </c>
      <c r="I41" s="170" t="s">
        <v>304</v>
      </c>
      <c r="J41" s="169" t="s">
        <v>397</v>
      </c>
    </row>
    <row r="42" s="1" customFormat="1" ht="22.5" customHeight="1" spans="1:10">
      <c r="A42" s="25"/>
      <c r="B42" s="25"/>
      <c r="C42" s="169" t="s">
        <v>298</v>
      </c>
      <c r="D42" s="169" t="s">
        <v>323</v>
      </c>
      <c r="E42" s="169" t="s">
        <v>398</v>
      </c>
      <c r="F42" s="170" t="s">
        <v>311</v>
      </c>
      <c r="G42" s="169" t="s">
        <v>399</v>
      </c>
      <c r="H42" s="170" t="s">
        <v>316</v>
      </c>
      <c r="I42" s="170" t="s">
        <v>304</v>
      </c>
      <c r="J42" s="169" t="s">
        <v>400</v>
      </c>
    </row>
    <row r="43" s="1" customFormat="1" ht="22.5" customHeight="1" spans="1:10">
      <c r="A43" s="25"/>
      <c r="B43" s="25"/>
      <c r="C43" s="169" t="s">
        <v>327</v>
      </c>
      <c r="D43" s="169" t="s">
        <v>328</v>
      </c>
      <c r="E43" s="169" t="s">
        <v>401</v>
      </c>
      <c r="F43" s="170" t="s">
        <v>311</v>
      </c>
      <c r="G43" s="169" t="s">
        <v>325</v>
      </c>
      <c r="H43" s="170" t="s">
        <v>316</v>
      </c>
      <c r="I43" s="170" t="s">
        <v>304</v>
      </c>
      <c r="J43" s="169" t="s">
        <v>402</v>
      </c>
    </row>
    <row r="44" s="1" customFormat="1" ht="22.5" customHeight="1" spans="1:10">
      <c r="A44" s="25"/>
      <c r="B44" s="25"/>
      <c r="C44" s="169" t="s">
        <v>331</v>
      </c>
      <c r="D44" s="169" t="s">
        <v>332</v>
      </c>
      <c r="E44" s="169" t="s">
        <v>403</v>
      </c>
      <c r="F44" s="170" t="s">
        <v>311</v>
      </c>
      <c r="G44" s="169" t="s">
        <v>325</v>
      </c>
      <c r="H44" s="170" t="s">
        <v>316</v>
      </c>
      <c r="I44" s="170" t="s">
        <v>304</v>
      </c>
      <c r="J44" s="169" t="s">
        <v>404</v>
      </c>
    </row>
    <row r="45" s="1" customFormat="1" ht="22.5" customHeight="1" spans="1:10">
      <c r="A45" s="25"/>
      <c r="B45" s="25"/>
      <c r="C45" s="169" t="s">
        <v>335</v>
      </c>
      <c r="D45" s="169" t="s">
        <v>336</v>
      </c>
      <c r="E45" s="169" t="s">
        <v>405</v>
      </c>
      <c r="F45" s="170" t="s">
        <v>311</v>
      </c>
      <c r="G45" s="169" t="s">
        <v>406</v>
      </c>
      <c r="H45" s="170" t="s">
        <v>339</v>
      </c>
      <c r="I45" s="170" t="s">
        <v>304</v>
      </c>
      <c r="J45" s="169" t="s">
        <v>407</v>
      </c>
    </row>
    <row r="46" s="1" customFormat="1" ht="22.5" customHeight="1" spans="1:10">
      <c r="A46" s="167" t="str">
        <f>"   "&amp;"城乡义务教育特殊教育公用经费县级资金"</f>
        <v>   城乡义务教育特殊教育公用经费县级资金</v>
      </c>
      <c r="B46" s="168" t="s">
        <v>408</v>
      </c>
      <c r="C46" s="25"/>
      <c r="D46" s="25"/>
      <c r="E46" s="25"/>
      <c r="F46" s="25"/>
      <c r="G46" s="25"/>
      <c r="H46" s="25"/>
      <c r="I46" s="25"/>
      <c r="J46" s="25"/>
    </row>
    <row r="47" s="1" customFormat="1" ht="22.5" customHeight="1" spans="1:10">
      <c r="A47" s="25"/>
      <c r="B47" s="25"/>
      <c r="C47" s="169" t="s">
        <v>298</v>
      </c>
      <c r="D47" s="169" t="s">
        <v>299</v>
      </c>
      <c r="E47" s="169" t="s">
        <v>306</v>
      </c>
      <c r="F47" s="170" t="s">
        <v>311</v>
      </c>
      <c r="G47" s="169" t="s">
        <v>159</v>
      </c>
      <c r="H47" s="170" t="s">
        <v>308</v>
      </c>
      <c r="I47" s="170" t="s">
        <v>304</v>
      </c>
      <c r="J47" s="169" t="s">
        <v>409</v>
      </c>
    </row>
    <row r="48" s="1" customFormat="1" ht="22.5" customHeight="1" spans="1:10">
      <c r="A48" s="25"/>
      <c r="B48" s="25"/>
      <c r="C48" s="169" t="s">
        <v>298</v>
      </c>
      <c r="D48" s="169" t="s">
        <v>299</v>
      </c>
      <c r="E48" s="169" t="s">
        <v>410</v>
      </c>
      <c r="F48" s="170" t="s">
        <v>301</v>
      </c>
      <c r="G48" s="169" t="s">
        <v>159</v>
      </c>
      <c r="H48" s="170" t="s">
        <v>411</v>
      </c>
      <c r="I48" s="170" t="s">
        <v>304</v>
      </c>
      <c r="J48" s="169" t="s">
        <v>412</v>
      </c>
    </row>
    <row r="49" s="1" customFormat="1" ht="22.5" customHeight="1" spans="1:10">
      <c r="A49" s="25"/>
      <c r="B49" s="25"/>
      <c r="C49" s="169" t="s">
        <v>298</v>
      </c>
      <c r="D49" s="169" t="s">
        <v>313</v>
      </c>
      <c r="E49" s="169" t="s">
        <v>413</v>
      </c>
      <c r="F49" s="170" t="s">
        <v>301</v>
      </c>
      <c r="G49" s="169" t="s">
        <v>319</v>
      </c>
      <c r="H49" s="170" t="s">
        <v>316</v>
      </c>
      <c r="I49" s="170" t="s">
        <v>304</v>
      </c>
      <c r="J49" s="169" t="s">
        <v>414</v>
      </c>
    </row>
    <row r="50" s="1" customFormat="1" ht="22.5" customHeight="1" spans="1:10">
      <c r="A50" s="25"/>
      <c r="B50" s="25"/>
      <c r="C50" s="169" t="s">
        <v>298</v>
      </c>
      <c r="D50" s="169" t="s">
        <v>313</v>
      </c>
      <c r="E50" s="169" t="s">
        <v>415</v>
      </c>
      <c r="F50" s="170" t="s">
        <v>301</v>
      </c>
      <c r="G50" s="169" t="s">
        <v>319</v>
      </c>
      <c r="H50" s="170" t="s">
        <v>316</v>
      </c>
      <c r="I50" s="170" t="s">
        <v>304</v>
      </c>
      <c r="J50" s="169" t="s">
        <v>416</v>
      </c>
    </row>
    <row r="51" s="1" customFormat="1" ht="22.5" customHeight="1" spans="1:10">
      <c r="A51" s="25"/>
      <c r="B51" s="25"/>
      <c r="C51" s="169" t="s">
        <v>298</v>
      </c>
      <c r="D51" s="169" t="s">
        <v>323</v>
      </c>
      <c r="E51" s="169" t="s">
        <v>417</v>
      </c>
      <c r="F51" s="170" t="s">
        <v>301</v>
      </c>
      <c r="G51" s="169" t="s">
        <v>418</v>
      </c>
      <c r="H51" s="170" t="s">
        <v>355</v>
      </c>
      <c r="I51" s="170" t="s">
        <v>356</v>
      </c>
      <c r="J51" s="169" t="s">
        <v>419</v>
      </c>
    </row>
    <row r="52" s="1" customFormat="1" ht="22.5" customHeight="1" spans="1:10">
      <c r="A52" s="25"/>
      <c r="B52" s="25"/>
      <c r="C52" s="169" t="s">
        <v>327</v>
      </c>
      <c r="D52" s="169" t="s">
        <v>328</v>
      </c>
      <c r="E52" s="169" t="s">
        <v>420</v>
      </c>
      <c r="F52" s="170" t="s">
        <v>301</v>
      </c>
      <c r="G52" s="169" t="s">
        <v>421</v>
      </c>
      <c r="H52" s="170" t="s">
        <v>355</v>
      </c>
      <c r="I52" s="170" t="s">
        <v>304</v>
      </c>
      <c r="J52" s="169" t="s">
        <v>422</v>
      </c>
    </row>
    <row r="53" s="1" customFormat="1" ht="22.5" customHeight="1" spans="1:10">
      <c r="A53" s="25"/>
      <c r="B53" s="25"/>
      <c r="C53" s="169" t="s">
        <v>327</v>
      </c>
      <c r="D53" s="169" t="s">
        <v>328</v>
      </c>
      <c r="E53" s="169" t="s">
        <v>423</v>
      </c>
      <c r="F53" s="170" t="s">
        <v>311</v>
      </c>
      <c r="G53" s="169" t="s">
        <v>361</v>
      </c>
      <c r="H53" s="170" t="s">
        <v>316</v>
      </c>
      <c r="I53" s="170" t="s">
        <v>304</v>
      </c>
      <c r="J53" s="169" t="s">
        <v>424</v>
      </c>
    </row>
    <row r="54" s="1" customFormat="1" ht="22.5" customHeight="1" spans="1:10">
      <c r="A54" s="25"/>
      <c r="B54" s="25"/>
      <c r="C54" s="169" t="s">
        <v>331</v>
      </c>
      <c r="D54" s="169" t="s">
        <v>332</v>
      </c>
      <c r="E54" s="169" t="s">
        <v>333</v>
      </c>
      <c r="F54" s="170" t="s">
        <v>311</v>
      </c>
      <c r="G54" s="169" t="s">
        <v>361</v>
      </c>
      <c r="H54" s="170" t="s">
        <v>316</v>
      </c>
      <c r="I54" s="170" t="s">
        <v>304</v>
      </c>
      <c r="J54" s="169" t="s">
        <v>425</v>
      </c>
    </row>
    <row r="55" s="1" customFormat="1" ht="22.5" customHeight="1" spans="1:10">
      <c r="A55" s="25"/>
      <c r="B55" s="25"/>
      <c r="C55" s="169" t="s">
        <v>335</v>
      </c>
      <c r="D55" s="169" t="s">
        <v>336</v>
      </c>
      <c r="E55" s="169" t="s">
        <v>336</v>
      </c>
      <c r="F55" s="170" t="s">
        <v>301</v>
      </c>
      <c r="G55" s="169" t="s">
        <v>426</v>
      </c>
      <c r="H55" s="170" t="s">
        <v>427</v>
      </c>
      <c r="I55" s="170" t="s">
        <v>304</v>
      </c>
      <c r="J55" s="169" t="s">
        <v>428</v>
      </c>
    </row>
    <row r="56" s="1" customFormat="1" ht="22.5" customHeight="1" spans="1:10">
      <c r="A56" s="167" t="str">
        <f>"   "&amp;"城乡义务教育普通公用经费县级补助资金"</f>
        <v>   城乡义务教育普通公用经费县级补助资金</v>
      </c>
      <c r="B56" s="168" t="s">
        <v>429</v>
      </c>
      <c r="C56" s="25"/>
      <c r="D56" s="25"/>
      <c r="E56" s="25"/>
      <c r="F56" s="25"/>
      <c r="G56" s="25"/>
      <c r="H56" s="25"/>
      <c r="I56" s="25"/>
      <c r="J56" s="25"/>
    </row>
    <row r="57" s="1" customFormat="1" ht="22.5" customHeight="1" spans="1:10">
      <c r="A57" s="25"/>
      <c r="B57" s="25"/>
      <c r="C57" s="169" t="s">
        <v>298</v>
      </c>
      <c r="D57" s="169" t="s">
        <v>299</v>
      </c>
      <c r="E57" s="169" t="s">
        <v>310</v>
      </c>
      <c r="F57" s="170" t="s">
        <v>301</v>
      </c>
      <c r="G57" s="169" t="s">
        <v>430</v>
      </c>
      <c r="H57" s="170" t="s">
        <v>308</v>
      </c>
      <c r="I57" s="170" t="s">
        <v>304</v>
      </c>
      <c r="J57" s="169" t="s">
        <v>431</v>
      </c>
    </row>
    <row r="58" s="1" customFormat="1" ht="22.5" customHeight="1" spans="1:10">
      <c r="A58" s="25"/>
      <c r="B58" s="25"/>
      <c r="C58" s="169" t="s">
        <v>298</v>
      </c>
      <c r="D58" s="169" t="s">
        <v>299</v>
      </c>
      <c r="E58" s="169" t="s">
        <v>306</v>
      </c>
      <c r="F58" s="170" t="s">
        <v>311</v>
      </c>
      <c r="G58" s="169" t="s">
        <v>159</v>
      </c>
      <c r="H58" s="170" t="s">
        <v>308</v>
      </c>
      <c r="I58" s="170" t="s">
        <v>304</v>
      </c>
      <c r="J58" s="169" t="s">
        <v>409</v>
      </c>
    </row>
    <row r="59" s="1" customFormat="1" ht="22.5" customHeight="1" spans="1:10">
      <c r="A59" s="25"/>
      <c r="B59" s="25"/>
      <c r="C59" s="169" t="s">
        <v>298</v>
      </c>
      <c r="D59" s="169" t="s">
        <v>299</v>
      </c>
      <c r="E59" s="169" t="s">
        <v>300</v>
      </c>
      <c r="F59" s="170" t="s">
        <v>301</v>
      </c>
      <c r="G59" s="169" t="s">
        <v>432</v>
      </c>
      <c r="H59" s="170" t="s">
        <v>303</v>
      </c>
      <c r="I59" s="170" t="s">
        <v>304</v>
      </c>
      <c r="J59" s="169" t="s">
        <v>433</v>
      </c>
    </row>
    <row r="60" s="1" customFormat="1" ht="22.5" customHeight="1" spans="1:10">
      <c r="A60" s="25"/>
      <c r="B60" s="25"/>
      <c r="C60" s="169" t="s">
        <v>298</v>
      </c>
      <c r="D60" s="169" t="s">
        <v>313</v>
      </c>
      <c r="E60" s="169" t="s">
        <v>321</v>
      </c>
      <c r="F60" s="170" t="s">
        <v>311</v>
      </c>
      <c r="G60" s="169" t="s">
        <v>319</v>
      </c>
      <c r="H60" s="170" t="s">
        <v>316</v>
      </c>
      <c r="I60" s="170" t="s">
        <v>304</v>
      </c>
      <c r="J60" s="169" t="s">
        <v>322</v>
      </c>
    </row>
    <row r="61" s="1" customFormat="1" ht="22.5" customHeight="1" spans="1:10">
      <c r="A61" s="25"/>
      <c r="B61" s="25"/>
      <c r="C61" s="169" t="s">
        <v>298</v>
      </c>
      <c r="D61" s="169" t="s">
        <v>313</v>
      </c>
      <c r="E61" s="169" t="s">
        <v>318</v>
      </c>
      <c r="F61" s="170" t="s">
        <v>311</v>
      </c>
      <c r="G61" s="169" t="s">
        <v>319</v>
      </c>
      <c r="H61" s="170" t="s">
        <v>316</v>
      </c>
      <c r="I61" s="170" t="s">
        <v>304</v>
      </c>
      <c r="J61" s="169" t="s">
        <v>320</v>
      </c>
    </row>
    <row r="62" s="1" customFormat="1" ht="22.5" customHeight="1" spans="1:10">
      <c r="A62" s="25"/>
      <c r="B62" s="25"/>
      <c r="C62" s="169" t="s">
        <v>298</v>
      </c>
      <c r="D62" s="169" t="s">
        <v>313</v>
      </c>
      <c r="E62" s="169" t="s">
        <v>314</v>
      </c>
      <c r="F62" s="170" t="s">
        <v>311</v>
      </c>
      <c r="G62" s="169" t="s">
        <v>315</v>
      </c>
      <c r="H62" s="170" t="s">
        <v>316</v>
      </c>
      <c r="I62" s="170" t="s">
        <v>304</v>
      </c>
      <c r="J62" s="169" t="s">
        <v>317</v>
      </c>
    </row>
    <row r="63" s="1" customFormat="1" ht="22.5" customHeight="1" spans="1:10">
      <c r="A63" s="25"/>
      <c r="B63" s="25"/>
      <c r="C63" s="169" t="s">
        <v>298</v>
      </c>
      <c r="D63" s="169" t="s">
        <v>323</v>
      </c>
      <c r="E63" s="169" t="s">
        <v>324</v>
      </c>
      <c r="F63" s="170" t="s">
        <v>301</v>
      </c>
      <c r="G63" s="169" t="s">
        <v>319</v>
      </c>
      <c r="H63" s="170" t="s">
        <v>316</v>
      </c>
      <c r="I63" s="170" t="s">
        <v>304</v>
      </c>
      <c r="J63" s="169" t="s">
        <v>434</v>
      </c>
    </row>
    <row r="64" s="1" customFormat="1" ht="22.5" customHeight="1" spans="1:10">
      <c r="A64" s="25"/>
      <c r="B64" s="25"/>
      <c r="C64" s="169" t="s">
        <v>327</v>
      </c>
      <c r="D64" s="169" t="s">
        <v>328</v>
      </c>
      <c r="E64" s="169" t="s">
        <v>329</v>
      </c>
      <c r="F64" s="170" t="s">
        <v>311</v>
      </c>
      <c r="G64" s="169" t="s">
        <v>315</v>
      </c>
      <c r="H64" s="170" t="s">
        <v>316</v>
      </c>
      <c r="I64" s="170" t="s">
        <v>304</v>
      </c>
      <c r="J64" s="169" t="s">
        <v>330</v>
      </c>
    </row>
    <row r="65" s="1" customFormat="1" ht="22.5" customHeight="1" spans="1:10">
      <c r="A65" s="25"/>
      <c r="B65" s="25"/>
      <c r="C65" s="169" t="s">
        <v>331</v>
      </c>
      <c r="D65" s="169" t="s">
        <v>332</v>
      </c>
      <c r="E65" s="169" t="s">
        <v>332</v>
      </c>
      <c r="F65" s="170" t="s">
        <v>311</v>
      </c>
      <c r="G65" s="169" t="s">
        <v>315</v>
      </c>
      <c r="H65" s="170" t="s">
        <v>316</v>
      </c>
      <c r="I65" s="170" t="s">
        <v>304</v>
      </c>
      <c r="J65" s="169" t="s">
        <v>435</v>
      </c>
    </row>
    <row r="66" s="1" customFormat="1" ht="22.5" customHeight="1" spans="1:10">
      <c r="A66" s="25"/>
      <c r="B66" s="25"/>
      <c r="C66" s="169" t="s">
        <v>335</v>
      </c>
      <c r="D66" s="169" t="s">
        <v>336</v>
      </c>
      <c r="E66" s="169" t="s">
        <v>436</v>
      </c>
      <c r="F66" s="170" t="s">
        <v>301</v>
      </c>
      <c r="G66" s="169" t="s">
        <v>437</v>
      </c>
      <c r="H66" s="170" t="s">
        <v>339</v>
      </c>
      <c r="I66" s="170" t="s">
        <v>304</v>
      </c>
      <c r="J66" s="169" t="s">
        <v>438</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.桃 ，xxxF</cp:lastModifiedBy>
  <dcterms:created xsi:type="dcterms:W3CDTF">2026-01-13T14:51:00Z</dcterms:created>
  <dcterms:modified xsi:type="dcterms:W3CDTF">2026-03-09T08:19:28Z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