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790" firstSheet="13" activeTab="15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对下转移支付预算表09-1" sheetId="13" r:id="rId13"/>
    <sheet name="对下转移支付绩效目标表09-2" sheetId="14" r:id="rId14"/>
    <sheet name="新增资产配置表10" sheetId="15" r:id="rId15"/>
    <sheet name="转移支付补助项目支出预算表11" sheetId="16" r:id="rId16"/>
    <sheet name="部门项目中期规划预算表12" sheetId="17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<sst xmlns="http://schemas.openxmlformats.org/spreadsheetml/2006/main" count="975" uniqueCount="389">
  <si>
    <t>预算01-1表</t>
  </si>
  <si>
    <t>2025年财务收支预算总表部门</t>
  </si>
  <si>
    <t>单位:元</t>
  </si>
  <si>
    <t>收        入</t>
  </si>
  <si>
    <t>支        出</t>
  </si>
  <si>
    <t>项      目</t>
  </si>
  <si>
    <t>预算数</t>
  </si>
  <si>
    <t>项目（按功能分类）</t>
  </si>
  <si>
    <t>一、一般公共预算拨款收入</t>
  </si>
  <si>
    <t>二、政府性基金预算拨款收入</t>
  </si>
  <si>
    <t>三、国有资本经营预算拨款收入</t>
  </si>
  <si>
    <t>四、财政专户管理资金收入</t>
  </si>
  <si>
    <t>五、单位资金</t>
  </si>
  <si>
    <t>1、事业收入</t>
  </si>
  <si>
    <t>2、事业单位经营收入</t>
  </si>
  <si>
    <t>3、上级补助收入</t>
  </si>
  <si>
    <t>4、附属单位上缴收入</t>
  </si>
  <si>
    <t>5、其他收入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</si>
  <si>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</si>
  <si>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</si>
  <si>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</si>
  <si>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</si>
  <si>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</si>
  <si>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</si>
  <si>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</si>
  <si>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</si>
  <si>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出 总 计</t>
  </si>
  <si>
    <t>预算01-2表</t>
  </si>
  <si>
    <t>2025年部门收入预算表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</si>
  <si>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</si>
  <si>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</si>
  <si>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</si>
  <si>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</si>
  <si>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</si>
  <si>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</si>
  <si>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</si>
  <si>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</si>
  <si>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</si>
  <si>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</si>
  <si>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事业单位经营收入</t>
  </si>
  <si>
    <t>上级补助收入</t>
  </si>
  <si>
    <t>附属单位上缴收入</t>
  </si>
  <si>
    <t>其他收入</t>
  </si>
  <si>
    <t>使用非财政拨款结余</t>
  </si>
  <si>
    <t>事业收入</t>
  </si>
  <si>
    <t>105014</t>
  </si>
  <si>
    <t>香格里拉市上江乡小学</t>
  </si>
  <si>
    <t>预算01-3表</t>
  </si>
  <si>
    <t>2025年部门支出预算表</t>
  </si>
  <si>
    <t>科目编码</t>
  </si>
  <si>
    <t>科目名称</t>
  </si>
  <si>
    <t>财政专户管理的支出</t>
  </si>
  <si>
    <t>单位资金</t>
  </si>
  <si>
    <t>事业支出</t>
  </si>
  <si>
    <t>事业单位
经营支出</t>
  </si>
  <si>
    <t>上级补助支出</t>
  </si>
  <si>
    <t>附属单位补助支出</t>
  </si>
  <si>
    <t>其他支出</t>
  </si>
  <si>
    <t>基本支出</t>
  </si>
  <si>
    <t>项目支出</t>
  </si>
  <si>
    <t>205</t>
  </si>
  <si>
    <t>教育支出</t>
  </si>
  <si>
    <t>20502</t>
  </si>
  <si>
    <t>2050201</t>
  </si>
  <si>
    <t>2050202</t>
  </si>
  <si>
    <t>20507</t>
  </si>
  <si>
    <t>2050701</t>
  </si>
  <si>
    <t>208</t>
  </si>
  <si>
    <t>社会保障和就业支出</t>
  </si>
  <si>
    <t>20805</t>
  </si>
  <si>
    <t>2080505</t>
  </si>
  <si>
    <t>2080506</t>
  </si>
  <si>
    <t>2080599</t>
  </si>
  <si>
    <t>20808</t>
  </si>
  <si>
    <t>2080801</t>
  </si>
  <si>
    <t>210</t>
  </si>
  <si>
    <t>卫生健康支出</t>
  </si>
  <si>
    <t>21011</t>
  </si>
  <si>
    <t>2101101</t>
  </si>
  <si>
    <t>2101102</t>
  </si>
  <si>
    <t>2101103</t>
  </si>
  <si>
    <t>2101199</t>
  </si>
  <si>
    <t>221</t>
  </si>
  <si>
    <t>住房保障支出</t>
  </si>
  <si>
    <t>22102</t>
  </si>
  <si>
    <t>2210201</t>
  </si>
  <si>
    <t>合  计</t>
  </si>
  <si>
    <t>预算02-1表</t>
  </si>
  <si>
    <t>2025年部门财政拨款收支预算总表</t>
  </si>
  <si>
    <t>支出功能分类科目</t>
  </si>
  <si>
    <t>一、本年收入</t>
  </si>
  <si>
    <t>一、本年支出</t>
  </si>
  <si>
    <t>（一）一般公共预算拨款</t>
  </si>
  <si>
    <t>（二）政府性基金预算拨款</t>
  </si>
  <si>
    <t>（三）国有资本经营预算拨款</t>
  </si>
  <si>
    <t>二、上年结转</t>
  </si>
  <si>
    <t>二、年终结转结余</t>
  </si>
  <si>
    <t>收 入 总 计</t>
  </si>
  <si>
    <t>预算02-2表</t>
  </si>
  <si>
    <t>2025年一般公共预算支出预算表（按功能科目分类）</t>
  </si>
  <si>
    <t>部门预算支出功能分类科目</t>
  </si>
  <si>
    <t>人员经费</t>
  </si>
  <si>
    <t>公用经费</t>
  </si>
  <si>
    <t>1</t>
  </si>
  <si>
    <t>2</t>
  </si>
  <si>
    <t>3</t>
  </si>
  <si>
    <t>4</t>
  </si>
  <si>
    <t>5</t>
  </si>
  <si>
    <t>6</t>
  </si>
  <si>
    <t>普通教育</t>
  </si>
  <si>
    <t>学前教育</t>
  </si>
  <si>
    <t>小学教育</t>
  </si>
  <si>
    <t>特殊教育</t>
  </si>
  <si>
    <t>特殊学校教育</t>
  </si>
  <si>
    <t>行政事业单位养老支出</t>
  </si>
  <si>
    <t>机关事业单位基本养老保险缴费支出</t>
  </si>
  <si>
    <t>其他行政事业单位养老支出</t>
  </si>
  <si>
    <t>抚恤</t>
  </si>
  <si>
    <t>死亡抚恤</t>
  </si>
  <si>
    <t>行政事业单位医疗</t>
  </si>
  <si>
    <t>事业单位医疗</t>
  </si>
  <si>
    <t>公务员医疗补助</t>
  </si>
  <si>
    <t>其他行政事业单位医疗支出</t>
  </si>
  <si>
    <t>住房改革支出</t>
  </si>
  <si>
    <t>住房公积金</t>
  </si>
  <si>
    <t>预算03表</t>
  </si>
  <si>
    <t>2025年一般公共预算“三公”经费支出预算表</t>
  </si>
  <si>
    <t>单位：元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</si>
  <si>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</si>
  <si>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</si>
  <si>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</si>
  <si>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</si>
  <si>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</si>
  <si>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</si>
  <si>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</si>
  <si>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2025年部门基本支出预算表</t>
  </si>
  <si>
    <t>单位名称</t>
  </si>
  <si>
    <t>项目代码</t>
  </si>
  <si>
    <t>项目名称</t>
  </si>
  <si>
    <t>功能科目编码</t>
  </si>
  <si>
    <t>功能科目名称</t>
  </si>
  <si>
    <t>经济科目编码</t>
  </si>
  <si>
    <t>经济科目名称</t>
  </si>
  <si>
    <t>资金来源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</si>
  <si>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</si>
  <si>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</si>
  <si>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</si>
  <si>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</si>
  <si>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</si>
  <si>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</si>
  <si>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</si>
  <si>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533421210000000019778</t>
  </si>
  <si>
    <t>事业人员工资支出</t>
  </si>
  <si>
    <t>30101</t>
  </si>
  <si>
    <t>基本工资</t>
  </si>
  <si>
    <t>30102</t>
  </si>
  <si>
    <t>津贴补贴</t>
  </si>
  <si>
    <t>30107</t>
  </si>
  <si>
    <t>绩效工资</t>
  </si>
  <si>
    <t>533421231100001481632</t>
  </si>
  <si>
    <t>事业人员基础绩效</t>
  </si>
  <si>
    <t>533421210000000019779</t>
  </si>
  <si>
    <t>社会保障缴费</t>
  </si>
  <si>
    <t>30108</t>
  </si>
  <si>
    <t>机关事业单位基本养老保险缴费</t>
  </si>
  <si>
    <t>机关事业单位职业年金缴费支出</t>
  </si>
  <si>
    <t>30109</t>
  </si>
  <si>
    <t>职业年金缴费</t>
  </si>
  <si>
    <t>行政单位医疗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</si>
  <si>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</si>
  <si>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</si>
  <si>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</si>
  <si>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</si>
  <si>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</si>
  <si>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</si>
  <si>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533421210000000019780</t>
  </si>
  <si>
    <t>30113</t>
  </si>
  <si>
    <t>533421210000000019786</t>
  </si>
  <si>
    <t>办公经费</t>
  </si>
  <si>
    <t>30206</t>
  </si>
  <si>
    <t>电费</t>
  </si>
  <si>
    <t>533421251100003591523</t>
  </si>
  <si>
    <t>公车购置及运维费</t>
  </si>
  <si>
    <t>30231</t>
  </si>
  <si>
    <t>公务用车运行维护费</t>
  </si>
  <si>
    <t>30211</t>
  </si>
  <si>
    <t>差旅费</t>
  </si>
  <si>
    <t>30201</t>
  </si>
  <si>
    <t>办公费</t>
  </si>
  <si>
    <t>533421251100003591537</t>
  </si>
  <si>
    <t>市直机关党支部党建工作经费</t>
  </si>
  <si>
    <t>533421221100000281357</t>
  </si>
  <si>
    <t>工会经费</t>
  </si>
  <si>
    <t>30228</t>
  </si>
  <si>
    <t>533421241100002191885</t>
  </si>
  <si>
    <t>体检费</t>
  </si>
  <si>
    <t>30229</t>
  </si>
  <si>
    <t>福利费</t>
  </si>
  <si>
    <t>30299</t>
  </si>
  <si>
    <t>其他商品和服务支出</t>
  </si>
  <si>
    <t>533421231100001152464</t>
  </si>
  <si>
    <t>机关事业单位职工遗属生活补助</t>
  </si>
  <si>
    <t>30305</t>
  </si>
  <si>
    <t>生活补助</t>
  </si>
  <si>
    <t>533421251100003755738</t>
  </si>
  <si>
    <t>年终奖励绩效</t>
  </si>
  <si>
    <t>533421251100003578161</t>
  </si>
  <si>
    <t>乡村教师生活补助资金</t>
  </si>
  <si>
    <t>30399</t>
  </si>
  <si>
    <t>其他对个人和家庭的补助</t>
  </si>
  <si>
    <t>533421251100003590039</t>
  </si>
  <si>
    <t>2025年临聘人员五险经费</t>
  </si>
  <si>
    <t>533421251100003590864</t>
  </si>
  <si>
    <t>2025年临聘人员工资经费</t>
  </si>
  <si>
    <t>30199</t>
  </si>
  <si>
    <t>其他工资福利支出</t>
  </si>
  <si>
    <t>预算05-1表</t>
  </si>
  <si>
    <t>2025年部门项目支出预算表</t>
  </si>
  <si>
    <t>项目分类</t>
  </si>
  <si>
    <t>项目单位</t>
  </si>
  <si>
    <t>本年拨款</t>
  </si>
  <si>
    <t>其中：本次下达</t>
  </si>
  <si>
    <t>民生类</t>
  </si>
  <si>
    <t>533421251100003577922</t>
  </si>
  <si>
    <t>城乡义务教育普通公用经费县级补助资金</t>
  </si>
  <si>
    <t>533421251100003577936</t>
  </si>
  <si>
    <t>城乡义务教育特殊教育公用经费县级补助资金</t>
  </si>
  <si>
    <t>事业发展类</t>
  </si>
  <si>
    <t>533421251100003569533</t>
  </si>
  <si>
    <t>公办幼儿园生均公用经费</t>
  </si>
  <si>
    <t>预算05-2表</t>
  </si>
  <si>
    <t>2025年部门项目支出绩效目标表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</si>
  <si>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</si>
  <si>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</si>
  <si>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</si>
  <si>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</si>
  <si>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</si>
  <si>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</si>
  <si>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</si>
  <si>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</si>
  <si>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</si>
  <si>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</si>
  <si>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产出指标</t>
  </si>
  <si>
    <t>数量指标</t>
  </si>
  <si>
    <t>获补对象数</t>
  </si>
  <si>
    <t>=</t>
  </si>
  <si>
    <t>8</t>
  </si>
  <si>
    <t>人</t>
  </si>
  <si>
    <t>定量指标</t>
  </si>
  <si>
    <t xml:space="preserve">反映获补助人员、企业的数量情况，也适用补贴、资助等形式的补助。
</t>
  </si>
  <si>
    <t>政策宣传次数</t>
  </si>
  <si>
    <t>&gt;=</t>
  </si>
  <si>
    <t>次</t>
  </si>
  <si>
    <t xml:space="preserve">反映补助政策的宣传力度情况。即通过门户网站、报刊、通信、电视、户外广告等对补助政策进行宣传的次数。
</t>
  </si>
  <si>
    <t>质量指标</t>
  </si>
  <si>
    <t>获补对象准确率</t>
  </si>
  <si>
    <t>100</t>
  </si>
  <si>
    <t>%</t>
  </si>
  <si>
    <t xml:space="preserve">"反映获补助对象认定的准确性情况。
获补对象准确率=抽检符合标准的补助对象数/抽检实际补助对象数*100%"
</t>
  </si>
  <si>
    <t>获补覆盖率</t>
  </si>
  <si>
    <t xml:space="preserve">获补覆盖率=实际获得补助人数/申请符合标准人数*100%
</t>
  </si>
  <si>
    <t>时效指标</t>
  </si>
  <si>
    <t>资金使用及时率</t>
  </si>
  <si>
    <t>定性指标</t>
  </si>
  <si>
    <t xml:space="preserve">"反映发放单位及时发放补助资金的情况。
发放及时率=在时限内发放资金/应发放资金*100%"
</t>
  </si>
  <si>
    <t>成本指标</t>
  </si>
  <si>
    <t>经济成本指标</t>
  </si>
  <si>
    <t>6000</t>
  </si>
  <si>
    <t>元/人</t>
  </si>
  <si>
    <t>反应特教公用经费标准</t>
  </si>
  <si>
    <t>效益指标</t>
  </si>
  <si>
    <t>社会效益</t>
  </si>
  <si>
    <t>政策知晓率</t>
  </si>
  <si>
    <t>90</t>
  </si>
  <si>
    <t xml:space="preserve">"反映补助政策的宣传效果情况。
政策知晓率=调查中补助政策知晓人数/调查总人数*100%"
</t>
  </si>
  <si>
    <t>生活状况改善</t>
  </si>
  <si>
    <t>持续改善</t>
  </si>
  <si>
    <t>是/否</t>
  </si>
  <si>
    <t xml:space="preserve">反映补助促进受助对象生活状况改善的情况。
</t>
  </si>
  <si>
    <t>满意度指标</t>
  </si>
  <si>
    <t>服务对象满意度</t>
  </si>
  <si>
    <t xml:space="preserve">反映获补助受益对象的满意程度。
</t>
  </si>
  <si>
    <t>在校学生数</t>
  </si>
  <si>
    <t>174</t>
  </si>
  <si>
    <t>反映获补助人员的数量情况。</t>
  </si>
  <si>
    <t>电费缴纳次数</t>
  </si>
  <si>
    <t>12</t>
  </si>
  <si>
    <t>反应公办幼儿园用电情况</t>
  </si>
  <si>
    <t>按时支付电费</t>
  </si>
  <si>
    <t>是（按时支付电费）</t>
  </si>
  <si>
    <t>反应电费的支付</t>
  </si>
  <si>
    <t>资金使用情况公示</t>
  </si>
  <si>
    <t>95</t>
  </si>
  <si>
    <t xml:space="preserve">"反映补助事项在特定办事大厅、官网、媒体或其他渠道按规定进行公示的情况。
补助事项公示度=按规定公布事项/按规定应公布事项*100%"
</t>
  </si>
  <si>
    <t>购买办公用品合格率</t>
  </si>
  <si>
    <t>按需采购设备。</t>
  </si>
  <si>
    <t>支付及时率</t>
  </si>
  <si>
    <t xml:space="preserve">按时支付相关费用。
</t>
  </si>
  <si>
    <t>&lt;=</t>
  </si>
  <si>
    <t>600</t>
  </si>
  <si>
    <t>反应实际支出成本。</t>
  </si>
  <si>
    <t>提高教学质量</t>
  </si>
  <si>
    <t xml:space="preserve">反映中央及省级资金使用情况，对教学质量的改善程度。
</t>
  </si>
  <si>
    <t>反映服务对象的满意度</t>
  </si>
  <si>
    <t>学校电费产生次数</t>
  </si>
  <si>
    <t>反映学校电费开支</t>
  </si>
  <si>
    <t>505</t>
  </si>
  <si>
    <t>供电稳定性</t>
  </si>
  <si>
    <t>是</t>
  </si>
  <si>
    <t>反映学校电费支付情况情况。</t>
  </si>
  <si>
    <t>电费支付的及时性</t>
  </si>
  <si>
    <t>反映资金使用的及时率</t>
  </si>
  <si>
    <t>1020</t>
  </si>
  <si>
    <t>元/学年</t>
  </si>
  <si>
    <t>反应义教公用经费的生均标准</t>
  </si>
  <si>
    <t xml:space="preserve">反映服务对象的满意程度。
</t>
  </si>
  <si>
    <t>预算06表</t>
  </si>
  <si>
    <t>2025年部门政府性基金预算支出预算表</t>
  </si>
  <si>
    <t>政府性基金预算支出</t>
  </si>
  <si>
    <t>本表无数据，故公开为空表</t>
  </si>
  <si>
    <t>预算07表</t>
  </si>
  <si>
    <t>2025年部门政府采购预算表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</si>
  <si>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</si>
  <si>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</si>
  <si>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</si>
  <si>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</si>
  <si>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</si>
  <si>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</si>
  <si>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</si>
  <si>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</si>
  <si>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</si>
  <si>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</si>
  <si>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2025年公车保险服务</t>
  </si>
  <si>
    <t>C1804010201 机动车保险服务</t>
  </si>
  <si>
    <t>元</t>
  </si>
  <si>
    <t>预算08表</t>
  </si>
  <si>
    <t>2025年部门政府购买服务预算表</t>
  </si>
  <si>
    <t>政府购买服务项目</t>
  </si>
  <si>
    <t>政府购买服务目录</t>
  </si>
  <si>
    <t>预算09-1表</t>
  </si>
  <si>
    <t>2025年对下转移支付预算表</t>
  </si>
  <si>
    <t>单位名称（项目）</t>
  </si>
  <si>
    <t>地区</t>
  </si>
  <si>
    <t>政府性基金</t>
  </si>
  <si>
    <t>昆明</t>
  </si>
  <si>
    <t>昭通</t>
  </si>
  <si>
    <t>曲靖</t>
  </si>
  <si>
    <t>玉溪</t>
  </si>
  <si>
    <t>红河</t>
  </si>
  <si>
    <t>文山</t>
  </si>
  <si>
    <t>普洱</t>
  </si>
  <si>
    <t>西双版纳</t>
  </si>
  <si>
    <t>楚雄</t>
  </si>
  <si>
    <t>大理</t>
  </si>
  <si>
    <t>保山</t>
  </si>
  <si>
    <t>德宏</t>
  </si>
  <si>
    <t>丽江</t>
  </si>
  <si>
    <t>怒江</t>
  </si>
  <si>
    <t>迪庆</t>
  </si>
  <si>
    <t>临沧</t>
  </si>
  <si>
    <t>宣威</t>
  </si>
  <si>
    <t>腾冲</t>
  </si>
  <si>
    <t>镇雄</t>
  </si>
  <si>
    <t>预算09-2表</t>
  </si>
  <si>
    <t>2025年对下转移支付绩效目标表</t>
  </si>
  <si>
    <t>预算10表</t>
  </si>
  <si>
    <t>2025年新增资产配置表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</si>
  <si>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</si>
  <si>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</si>
  <si>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</si>
  <si>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</si>
  <si>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</si>
  <si>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</si>
  <si>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</si>
  <si>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7</t>
  </si>
  <si>
    <t>预算11表</t>
  </si>
  <si>
    <t>2025年转移支付补助项目支出预算表</t>
  </si>
  <si>
    <t>上级补助</t>
  </si>
  <si>
    <t>预算12表</t>
  </si>
  <si>
    <t>2025年部门项目支出中期规划预算表</t>
  </si>
  <si>
    <t>项目级次</t>
  </si>
  <si>
    <t>2025年</t>
  </si>
  <si>
    <t>2026年</t>
  </si>
  <si>
    <t>2027年</t>
  </si>
  <si>
    <t>312 民生类</t>
  </si>
  <si>
    <t>本级</t>
  </si>
  <si>
    <t>313 事业发展类</t>
  </si>
  <si>
    <t/>
  </si>
  <si>
    <r>
      <rPr>
        <sz val="10"/>
        <rFont val="宋体"/>
        <charset val="134"/>
      </rPr>
      <t>注：</t>
    </r>
    <r>
      <rPr>
        <sz val="10"/>
        <rFont val="Arial"/>
        <charset val="134"/>
      </rPr>
      <t>2025</t>
    </r>
    <r>
      <rPr>
        <sz val="10"/>
        <rFont val="宋体"/>
        <charset val="134"/>
      </rPr>
      <t>年一般公共预算资金预计完成支出，故无</t>
    </r>
    <r>
      <rPr>
        <sz val="10"/>
        <rFont val="Arial"/>
        <charset val="134"/>
      </rPr>
      <t>2026</t>
    </r>
    <r>
      <rPr>
        <sz val="10"/>
        <rFont val="宋体"/>
        <charset val="134"/>
      </rPr>
      <t>年、2027年中期计划。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</si>
</sst>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\-#,##0.00;;@"/>
    <numFmt numFmtId="177" formatCode="hh:mm:ss"/>
    <numFmt numFmtId="178" formatCode="yyyy/mm/dd"/>
    <numFmt numFmtId="179" formatCode="yyyy/mm/dd\ hh:mm:ss"/>
    <numFmt numFmtId="180" formatCode="#,##0;\-#,##0;;@"/>
  </numFmts>
  <fonts count="43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b/>
      <sz val="21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9"/>
      <color theme="1"/>
      <name val="宋体"/>
      <charset val="134"/>
    </font>
    <font>
      <sz val="10"/>
      <name val="宋体"/>
      <charset val="134"/>
    </font>
    <font>
      <b/>
      <sz val="23"/>
      <color rgb="FF000000"/>
      <name val="宋体"/>
      <charset val="134"/>
    </font>
    <font>
      <sz val="11"/>
      <name val="宋体"/>
      <charset val="134"/>
      <scheme val="minor"/>
    </font>
    <font>
      <sz val="9"/>
      <name val="宋体"/>
      <charset val="134"/>
    </font>
    <font>
      <b/>
      <sz val="19.5"/>
      <name val="宋体"/>
      <charset val="134"/>
    </font>
    <font>
      <sz val="10.5"/>
      <name val="宋体"/>
      <charset val="134"/>
    </font>
    <font>
      <sz val="9"/>
      <name val="SimSun"/>
      <charset val="134"/>
    </font>
    <font>
      <b/>
      <sz val="22"/>
      <color rgb="FF000000"/>
      <name val="宋体"/>
      <charset val="134"/>
    </font>
    <font>
      <sz val="10.5"/>
      <color rgb="FF00000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9.75"/>
      <color rgb="FF000000"/>
      <name val="SimSun"/>
      <charset val="134"/>
    </font>
    <font>
      <b/>
      <sz val="18"/>
      <color rgb="FF000000"/>
      <name val="SimSun"/>
      <charset val="134"/>
    </font>
    <font>
      <sz val="12"/>
      <color rgb="FF000000"/>
      <name val="宋体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3" borderId="14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4" borderId="17" applyNumberFormat="0" applyAlignment="0" applyProtection="0">
      <alignment vertical="center"/>
    </xf>
    <xf numFmtId="0" fontId="32" fillId="5" borderId="18" applyNumberFormat="0" applyAlignment="0" applyProtection="0">
      <alignment vertical="center"/>
    </xf>
    <xf numFmtId="0" fontId="33" fillId="5" borderId="17" applyNumberFormat="0" applyAlignment="0" applyProtection="0">
      <alignment vertical="center"/>
    </xf>
    <xf numFmtId="0" fontId="34" fillId="6" borderId="19" applyNumberFormat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176" fontId="9" fillId="0" borderId="7">
      <alignment horizontal="right" vertical="center"/>
    </xf>
    <xf numFmtId="49" fontId="9" fillId="0" borderId="7">
      <alignment horizontal="left" vertical="center" wrapText="1"/>
    </xf>
    <xf numFmtId="176" fontId="9" fillId="0" borderId="7">
      <alignment horizontal="right" vertical="center"/>
    </xf>
    <xf numFmtId="177" fontId="9" fillId="0" borderId="7">
      <alignment horizontal="right" vertical="center"/>
    </xf>
    <xf numFmtId="178" fontId="9" fillId="0" borderId="7">
      <alignment horizontal="right" vertical="center"/>
    </xf>
    <xf numFmtId="179" fontId="9" fillId="0" borderId="7">
      <alignment horizontal="right" vertical="center"/>
    </xf>
    <xf numFmtId="10" fontId="9" fillId="0" borderId="7">
      <alignment horizontal="right" vertical="center"/>
    </xf>
    <xf numFmtId="180" fontId="9" fillId="0" borderId="7">
      <alignment horizontal="right" vertical="center"/>
    </xf>
  </cellStyleXfs>
  <cellXfs count="193">
    <xf numFmtId="0" fontId="0" fillId="0" borderId="0" xfId="0" applyFont="1" applyBorder="1"/>
    <xf numFmtId="0" fontId="0" fillId="0" borderId="0" xfId="0" applyFont="1" applyBorder="1" applyAlignment="1">
      <alignment horizontal="center" vertical="center"/>
    </xf>
    <xf numFmtId="49" fontId="1" fillId="0" borderId="0" xfId="0" applyNumberFormat="1" applyFont="1" applyBorder="1"/>
    <xf numFmtId="0" fontId="1" fillId="0" borderId="0" xfId="0" applyFont="1" applyBorder="1" applyAlignment="1" applyProtection="1">
      <alignment horizontal="right" vertical="center"/>
      <protection locked="0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/>
    <xf numFmtId="0" fontId="1" fillId="0" borderId="0" xfId="0" applyFont="1" applyBorder="1" applyAlignment="1" applyProtection="1">
      <alignment horizontal="right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left" vertical="center" wrapText="1"/>
      <protection locked="0"/>
    </xf>
    <xf numFmtId="0" fontId="5" fillId="0" borderId="7" xfId="0" applyFont="1" applyFill="1" applyBorder="1" applyAlignment="1" applyProtection="1">
      <alignment horizontal="left" vertical="center"/>
      <protection locked="0"/>
    </xf>
    <xf numFmtId="0" fontId="5" fillId="0" borderId="7" xfId="0" applyFont="1" applyFill="1" applyBorder="1" applyAlignment="1" applyProtection="1">
      <alignment horizontal="left" vertical="center" wrapText="1"/>
      <protection locked="0"/>
    </xf>
    <xf numFmtId="4" fontId="3" fillId="0" borderId="7" xfId="0" applyNumberFormat="1" applyFont="1" applyFill="1" applyBorder="1" applyAlignment="1" applyProtection="1">
      <alignment horizontal="right" vertical="center" wrapText="1"/>
      <protection locked="0"/>
    </xf>
    <xf numFmtId="176" fontId="5" fillId="0" borderId="7" xfId="51" applyNumberFormat="1" applyFont="1" applyBorder="1">
      <alignment horizontal="right" vertical="center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left" vertical="center" wrapText="1"/>
      <protection locked="0"/>
    </xf>
    <xf numFmtId="0" fontId="6" fillId="0" borderId="0" xfId="0" applyFont="1" applyFill="1" applyBorder="1" applyAlignment="1"/>
    <xf numFmtId="0" fontId="7" fillId="0" borderId="0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7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left" vertical="center" wrapText="1"/>
    </xf>
    <xf numFmtId="176" fontId="5" fillId="0" borderId="7" xfId="0" applyNumberFormat="1" applyFont="1" applyBorder="1" applyAlignment="1">
      <alignment horizontal="right" vertical="center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8" fillId="0" borderId="0" xfId="0" applyFont="1" applyBorder="1" applyAlignment="1">
      <alignment horizontal="center" vertical="center"/>
    </xf>
    <xf numFmtId="49" fontId="9" fillId="0" borderId="0" xfId="50" applyNumberFormat="1" applyFont="1" applyBorder="1">
      <alignment horizontal="left" vertical="center" wrapText="1"/>
    </xf>
    <xf numFmtId="49" fontId="9" fillId="0" borderId="0" xfId="50" applyNumberFormat="1" applyFont="1" applyBorder="1" applyAlignment="1">
      <alignment horizontal="right" vertical="center" wrapText="1"/>
    </xf>
    <xf numFmtId="49" fontId="10" fillId="0" borderId="0" xfId="50" applyNumberFormat="1" applyFont="1" applyBorder="1" applyAlignment="1">
      <alignment horizontal="center" vertical="center" wrapText="1"/>
    </xf>
    <xf numFmtId="49" fontId="11" fillId="0" borderId="7" xfId="50" applyNumberFormat="1" applyFont="1" applyBorder="1" applyAlignment="1">
      <alignment horizontal="center" vertical="center" wrapText="1"/>
    </xf>
    <xf numFmtId="49" fontId="12" fillId="0" borderId="7" xfId="50" applyNumberFormat="1" applyFont="1" applyBorder="1" applyAlignment="1">
      <alignment horizontal="center" vertical="center" wrapText="1"/>
    </xf>
    <xf numFmtId="49" fontId="11" fillId="0" borderId="7" xfId="50" applyNumberFormat="1" applyFont="1" applyBorder="1">
      <alignment horizontal="left" vertical="center" wrapText="1"/>
    </xf>
    <xf numFmtId="180" fontId="9" fillId="0" borderId="7" xfId="56" applyNumberFormat="1" applyFont="1" applyBorder="1">
      <alignment horizontal="right" vertical="center"/>
    </xf>
    <xf numFmtId="176" fontId="9" fillId="0" borderId="7" xfId="51" applyNumberFormat="1" applyFont="1" applyBorder="1">
      <alignment horizontal="right" vertical="center"/>
    </xf>
    <xf numFmtId="0" fontId="3" fillId="0" borderId="0" xfId="0" applyFont="1" applyBorder="1" applyAlignment="1" applyProtection="1">
      <alignment horizontal="right" vertical="center"/>
      <protection locked="0"/>
    </xf>
    <xf numFmtId="0" fontId="13" fillId="0" borderId="0" xfId="0" applyFont="1" applyBorder="1" applyAlignment="1">
      <alignment horizontal="center" vertical="center"/>
    </xf>
    <xf numFmtId="0" fontId="7" fillId="0" borderId="0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14" fillId="0" borderId="7" xfId="0" applyFont="1" applyBorder="1" applyAlignment="1">
      <alignment horizontal="left" vertical="center" wrapText="1"/>
    </xf>
    <xf numFmtId="0" fontId="14" fillId="0" borderId="7" xfId="0" applyFont="1" applyBorder="1" applyAlignment="1">
      <alignment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7" xfId="0" applyFont="1" applyBorder="1" applyAlignment="1" applyProtection="1">
      <alignment horizontal="center" vertical="center"/>
      <protection locked="0"/>
    </xf>
    <xf numFmtId="0" fontId="14" fillId="0" borderId="7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>
      <alignment horizontal="right" vertical="center"/>
    </xf>
    <xf numFmtId="0" fontId="1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horizontal="right" wrapText="1"/>
    </xf>
    <xf numFmtId="0" fontId="1" fillId="0" borderId="0" xfId="0" applyFont="1" applyBorder="1" applyAlignment="1">
      <alignment wrapText="1"/>
    </xf>
    <xf numFmtId="0" fontId="3" fillId="0" borderId="0" xfId="0" applyFont="1" applyBorder="1" applyAlignment="1" applyProtection="1">
      <alignment horizontal="right"/>
      <protection locked="0"/>
    </xf>
    <xf numFmtId="0" fontId="4" fillId="0" borderId="8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3" fillId="0" borderId="0" xfId="0" applyFont="1" applyBorder="1" applyAlignment="1" applyProtection="1">
      <alignment vertical="top" wrapText="1"/>
      <protection locked="0"/>
    </xf>
    <xf numFmtId="0" fontId="3" fillId="0" borderId="0" xfId="0" applyFont="1" applyBorder="1" applyAlignment="1" applyProtection="1">
      <alignment horizontal="right" vertical="center" wrapText="1"/>
      <protection locked="0"/>
    </xf>
    <xf numFmtId="0" fontId="3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 applyProtection="1">
      <alignment horizontal="right" wrapText="1"/>
      <protection locked="0"/>
    </xf>
    <xf numFmtId="0" fontId="3" fillId="0" borderId="0" xfId="0" applyFont="1" applyBorder="1" applyAlignment="1">
      <alignment horizontal="right" wrapText="1"/>
    </xf>
    <xf numFmtId="0" fontId="4" fillId="0" borderId="9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4" fontId="3" fillId="0" borderId="12" xfId="0" applyNumberFormat="1" applyFont="1" applyBorder="1" applyAlignment="1" applyProtection="1">
      <alignment horizontal="right" vertical="center"/>
      <protection locked="0"/>
    </xf>
    <xf numFmtId="4" fontId="3" fillId="0" borderId="7" xfId="0" applyNumberFormat="1" applyFont="1" applyBorder="1" applyAlignment="1" applyProtection="1">
      <alignment horizontal="right" vertical="center"/>
      <protection locked="0"/>
    </xf>
    <xf numFmtId="0" fontId="3" fillId="0" borderId="13" xfId="0" applyFont="1" applyBorder="1" applyAlignment="1">
      <alignment horizontal="center" vertical="center"/>
    </xf>
    <xf numFmtId="0" fontId="3" fillId="0" borderId="11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3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right"/>
    </xf>
    <xf numFmtId="0" fontId="4" fillId="0" borderId="12" xfId="0" applyFont="1" applyBorder="1" applyAlignment="1">
      <alignment horizontal="center" vertical="center"/>
    </xf>
    <xf numFmtId="0" fontId="4" fillId="0" borderId="12" xfId="0" applyFont="1" applyBorder="1" applyAlignment="1" applyProtection="1">
      <alignment horizontal="center" vertical="center"/>
      <protection locked="0"/>
    </xf>
    <xf numFmtId="0" fontId="3" fillId="0" borderId="6" xfId="0" applyFont="1" applyFill="1" applyBorder="1" applyAlignment="1" applyProtection="1">
      <alignment horizontal="left" vertical="center" wrapText="1"/>
    </xf>
    <xf numFmtId="0" fontId="3" fillId="0" borderId="12" xfId="0" applyFont="1" applyFill="1" applyBorder="1" applyAlignment="1" applyProtection="1">
      <alignment horizontal="left" vertical="center" wrapText="1"/>
    </xf>
    <xf numFmtId="0" fontId="3" fillId="0" borderId="12" xfId="0" applyFont="1" applyFill="1" applyBorder="1" applyAlignment="1" applyProtection="1">
      <alignment horizontal="right" vertical="center"/>
    </xf>
    <xf numFmtId="4" fontId="3" fillId="0" borderId="12" xfId="0" applyNumberFormat="1" applyFont="1" applyFill="1" applyBorder="1" applyAlignment="1" applyProtection="1">
      <alignment horizontal="right" vertical="center"/>
      <protection locked="0"/>
    </xf>
    <xf numFmtId="0" fontId="3" fillId="0" borderId="12" xfId="0" applyFont="1" applyBorder="1" applyAlignment="1">
      <alignment horizontal="right" vertical="center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4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right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>
      <alignment horizontal="center" vertical="center" wrapText="1"/>
    </xf>
    <xf numFmtId="0" fontId="3" fillId="0" borderId="7" xfId="0" applyFont="1" applyFill="1" applyBorder="1" applyAlignment="1" applyProtection="1">
      <alignment horizontal="left" vertical="center" wrapText="1"/>
    </xf>
    <xf numFmtId="0" fontId="15" fillId="0" borderId="7" xfId="0" applyFont="1" applyFill="1" applyBorder="1" applyAlignment="1" applyProtection="1">
      <alignment vertical="center"/>
    </xf>
    <xf numFmtId="0" fontId="5" fillId="0" borderId="7" xfId="0" applyFont="1" applyFill="1" applyBorder="1" applyAlignment="1" applyProtection="1">
      <alignment vertical="top"/>
      <protection locked="0"/>
    </xf>
    <xf numFmtId="49" fontId="5" fillId="0" borderId="7" xfId="50" applyFont="1">
      <alignment horizontal="left" vertical="center" wrapText="1"/>
    </xf>
    <xf numFmtId="0" fontId="1" fillId="0" borderId="0" xfId="0" applyFont="1" applyBorder="1" applyAlignment="1">
      <alignment vertical="top"/>
    </xf>
    <xf numFmtId="0" fontId="5" fillId="0" borderId="0" xfId="0" applyFont="1" applyBorder="1" applyAlignment="1">
      <alignment horizontal="left" vertical="center"/>
    </xf>
    <xf numFmtId="0" fontId="16" fillId="0" borderId="7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5" fillId="0" borderId="7" xfId="0" applyFont="1" applyFill="1" applyBorder="1" applyAlignment="1" applyProtection="1">
      <alignment horizontal="center" vertical="center" wrapText="1"/>
      <protection locked="0"/>
    </xf>
    <xf numFmtId="4" fontId="3" fillId="0" borderId="7" xfId="0" applyNumberFormat="1" applyFont="1" applyFill="1" applyBorder="1" applyAlignment="1" applyProtection="1">
      <alignment horizontal="center" vertical="center" wrapText="1"/>
      <protection locked="0"/>
    </xf>
    <xf numFmtId="4" fontId="3" fillId="0" borderId="7" xfId="0" applyNumberFormat="1" applyFont="1" applyBorder="1" applyAlignment="1" applyProtection="1">
      <alignment horizontal="right" vertical="center" wrapText="1"/>
      <protection locked="0"/>
    </xf>
    <xf numFmtId="0" fontId="16" fillId="0" borderId="7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/>
    </xf>
    <xf numFmtId="0" fontId="5" fillId="0" borderId="7" xfId="0" applyFont="1" applyFill="1" applyBorder="1" applyAlignment="1" applyProtection="1">
      <alignment horizontal="left" vertical="center"/>
    </xf>
    <xf numFmtId="4" fontId="3" fillId="0" borderId="7" xfId="0" applyNumberFormat="1" applyFont="1" applyFill="1" applyBorder="1" applyAlignment="1" applyProtection="1">
      <alignment horizontal="right" vertical="center"/>
      <protection locked="0"/>
    </xf>
    <xf numFmtId="0" fontId="1" fillId="0" borderId="0" xfId="0" applyFont="1" applyBorder="1" applyAlignment="1">
      <alignment horizontal="center" wrapText="1"/>
    </xf>
    <xf numFmtId="0" fontId="18" fillId="0" borderId="0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4" fontId="5" fillId="0" borderId="7" xfId="0" applyNumberFormat="1" applyFont="1" applyFill="1" applyBorder="1" applyAlignment="1" applyProtection="1">
      <alignment horizontal="right" vertical="center"/>
    </xf>
    <xf numFmtId="4" fontId="3" fillId="0" borderId="7" xfId="0" applyNumberFormat="1" applyFont="1" applyBorder="1" applyAlignment="1">
      <alignment horizontal="right" vertical="center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12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" fontId="5" fillId="0" borderId="7" xfId="0" applyNumberFormat="1" applyFont="1" applyFill="1" applyBorder="1" applyAlignment="1" applyProtection="1">
      <alignment horizontal="right" vertical="center" wrapText="1"/>
    </xf>
    <xf numFmtId="0" fontId="3" fillId="0" borderId="7" xfId="0" applyFont="1" applyFill="1" applyBorder="1" applyAlignment="1" applyProtection="1">
      <alignment horizontal="left" vertical="center" wrapText="1" indent="1"/>
    </xf>
    <xf numFmtId="0" fontId="3" fillId="0" borderId="7" xfId="0" applyFont="1" applyFill="1" applyBorder="1" applyAlignment="1" applyProtection="1">
      <alignment horizontal="left" vertical="center" wrapText="1" indent="2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" fontId="5" fillId="0" borderId="7" xfId="0" applyNumberFormat="1" applyFont="1" applyFill="1" applyBorder="1" applyAlignment="1" applyProtection="1">
      <alignment horizontal="right" vertical="center" wrapText="1"/>
      <protection locked="0"/>
    </xf>
    <xf numFmtId="4" fontId="5" fillId="2" borderId="7" xfId="0" applyNumberFormat="1" applyFont="1" applyFill="1" applyBorder="1" applyAlignment="1" applyProtection="1">
      <alignment horizontal="right" vertical="center" wrapText="1"/>
      <protection locked="0"/>
    </xf>
    <xf numFmtId="0" fontId="20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22" fillId="0" borderId="7" xfId="0" applyFont="1" applyBorder="1" applyAlignment="1">
      <alignment vertical="center"/>
    </xf>
    <xf numFmtId="4" fontId="3" fillId="0" borderId="7" xfId="0" applyNumberFormat="1" applyFont="1" applyFill="1" applyBorder="1" applyAlignment="1" applyProtection="1">
      <alignment vertical="center"/>
    </xf>
    <xf numFmtId="49" fontId="22" fillId="0" borderId="7" xfId="50" applyNumberFormat="1" applyFont="1" applyBorder="1">
      <alignment horizontal="left" vertical="center" wrapText="1"/>
    </xf>
    <xf numFmtId="0" fontId="5" fillId="0" borderId="7" xfId="0" applyFont="1" applyBorder="1" applyAlignment="1">
      <alignment vertical="center"/>
    </xf>
    <xf numFmtId="49" fontId="5" fillId="0" borderId="7" xfId="50" applyNumberFormat="1" applyFont="1" applyBorder="1">
      <alignment horizontal="left" vertical="center" wrapText="1"/>
    </xf>
    <xf numFmtId="0" fontId="22" fillId="0" borderId="7" xfId="0" applyFont="1" applyBorder="1" applyAlignment="1">
      <alignment horizontal="center" vertical="center"/>
    </xf>
    <xf numFmtId="4" fontId="22" fillId="0" borderId="7" xfId="0" applyNumberFormat="1" applyFont="1" applyBorder="1" applyAlignment="1">
      <alignment horizontal="right" vertical="center"/>
    </xf>
    <xf numFmtId="0" fontId="3" fillId="0" borderId="7" xfId="0" applyFont="1" applyBorder="1" applyAlignment="1">
      <alignment vertical="center"/>
    </xf>
    <xf numFmtId="0" fontId="5" fillId="0" borderId="7" xfId="0" applyFont="1" applyBorder="1" applyAlignment="1">
      <alignment horizontal="left" vertical="center"/>
    </xf>
    <xf numFmtId="0" fontId="22" fillId="0" borderId="7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7" xfId="0" applyFont="1" applyFill="1" applyBorder="1" applyAlignment="1" applyProtection="1">
      <alignment vertical="center"/>
    </xf>
    <xf numFmtId="4" fontId="3" fillId="0" borderId="7" xfId="0" applyNumberFormat="1" applyFont="1" applyFill="1" applyBorder="1" applyAlignment="1" applyProtection="1">
      <alignment horizontal="right" vertical="center"/>
    </xf>
    <xf numFmtId="0" fontId="1" fillId="0" borderId="0" xfId="0" applyFont="1" applyBorder="1" applyProtection="1">
      <protection locked="0"/>
    </xf>
    <xf numFmtId="0" fontId="13" fillId="0" borderId="0" xfId="0" applyFont="1" applyBorder="1" applyAlignment="1" applyProtection="1">
      <alignment horizontal="center" vertical="center"/>
      <protection locked="0"/>
    </xf>
    <xf numFmtId="0" fontId="4" fillId="0" borderId="0" xfId="0" applyFont="1" applyBorder="1" applyProtection="1"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0" borderId="12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2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3" fillId="0" borderId="6" xfId="0" applyFont="1" applyFill="1" applyBorder="1" applyAlignment="1" applyProtection="1">
      <alignment vertical="center" wrapText="1"/>
    </xf>
    <xf numFmtId="0" fontId="3" fillId="0" borderId="12" xfId="0" applyFont="1" applyFill="1" applyBorder="1" applyAlignment="1" applyProtection="1">
      <alignment vertical="center" wrapText="1"/>
    </xf>
    <xf numFmtId="4" fontId="3" fillId="0" borderId="12" xfId="0" applyNumberFormat="1" applyFont="1" applyFill="1" applyBorder="1" applyAlignment="1" applyProtection="1">
      <alignment vertical="center"/>
    </xf>
    <xf numFmtId="4" fontId="3" fillId="0" borderId="12" xfId="0" applyNumberFormat="1" applyFont="1" applyFill="1" applyBorder="1" applyAlignment="1" applyProtection="1">
      <alignment vertical="center"/>
      <protection locked="0"/>
    </xf>
    <xf numFmtId="0" fontId="3" fillId="0" borderId="7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right" vertical="center"/>
      <protection locked="0"/>
    </xf>
    <xf numFmtId="0" fontId="7" fillId="0" borderId="0" xfId="0" applyFont="1" applyBorder="1" applyAlignment="1">
      <alignment horizontal="center" vertical="top"/>
    </xf>
    <xf numFmtId="0" fontId="3" fillId="0" borderId="6" xfId="0" applyFont="1" applyBorder="1" applyAlignment="1">
      <alignment horizontal="left" vertical="center"/>
    </xf>
    <xf numFmtId="0" fontId="22" fillId="0" borderId="6" xfId="0" applyFont="1" applyBorder="1" applyAlignment="1">
      <alignment horizontal="center" vertical="center"/>
    </xf>
    <xf numFmtId="4" fontId="22" fillId="0" borderId="7" xfId="0" applyNumberFormat="1" applyFont="1" applyFill="1" applyBorder="1" applyAlignment="1" applyProtection="1">
      <alignment horizontal="right" vertical="center"/>
    </xf>
    <xf numFmtId="0" fontId="22" fillId="0" borderId="6" xfId="0" applyFont="1" applyBorder="1" applyAlignment="1">
      <alignment horizontal="left" vertical="center"/>
    </xf>
    <xf numFmtId="0" fontId="22" fillId="0" borderId="7" xfId="0" applyFont="1" applyBorder="1" applyAlignment="1">
      <alignment horizontal="left" vertical="center"/>
    </xf>
    <xf numFmtId="176" fontId="22" fillId="0" borderId="7" xfId="0" applyNumberFormat="1" applyFont="1" applyBorder="1" applyAlignment="1">
      <alignment horizontal="right" vertical="center"/>
    </xf>
    <xf numFmtId="0" fontId="5" fillId="0" borderId="6" xfId="0" applyFont="1" applyBorder="1" applyAlignment="1">
      <alignment horizontal="left" vertical="center"/>
    </xf>
    <xf numFmtId="0" fontId="22" fillId="0" borderId="6" xfId="0" applyFont="1" applyBorder="1" applyAlignment="1" applyProtection="1">
      <alignment horizontal="center" vertical="center"/>
      <protection locked="0"/>
    </xf>
    <xf numFmtId="0" fontId="5" fillId="0" borderId="7" xfId="0" applyFont="1" applyFill="1" applyBorder="1" applyAlignment="1" applyProtection="1" quotePrefix="1">
      <alignment horizontal="left" vertical="center"/>
      <protection locked="0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umberStyle" xfId="49"/>
    <cellStyle name="TextStyle" xfId="50"/>
    <cellStyle name="MoneyStyle" xfId="51"/>
    <cellStyle name="TimeStyle" xfId="52"/>
    <cellStyle name="DateStyle" xfId="53"/>
    <cellStyle name="DateTimeStyle" xfId="54"/>
    <cellStyle name="PercentStyle" xfId="55"/>
    <cellStyle name="IntegralNumberStyle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22"/>
  <sheetViews>
    <sheetView showZeros="0" workbookViewId="0">
      <pane ySplit="1" topLeftCell="A5" activePane="bottomLeft" state="frozen"/>
      <selection/>
      <selection pane="bottomLeft" activeCell="B13" sqref="B13"/>
    </sheetView>
  </sheetViews>
  <sheetFormatPr defaultColWidth="8" defaultRowHeight="14.25" customHeight="1" outlineLevelCol="3"/>
  <cols>
    <col min="1" max="1" width="39.5727272727273" customWidth="1"/>
    <col min="2" max="2" width="46.3181818181818" customWidth="1"/>
    <col min="3" max="3" width="40.4272727272727" customWidth="1"/>
    <col min="4" max="4" width="50.1727272727273" customWidth="1"/>
  </cols>
  <sheetData>
    <row r="1" customHeight="1" spans="1:4">
      <c r="A1" s="1"/>
      <c r="B1" s="1"/>
      <c r="C1" s="1"/>
      <c r="D1" s="1"/>
    </row>
    <row r="2" ht="12" customHeight="1" spans="1:4">
      <c r="D2" s="95" t="s">
        <v>0</v>
      </c>
    </row>
    <row r="3" ht="36" customHeight="1" spans="1:4">
      <c r="A3" s="48" t="s">
        <v>1</v>
      </c>
      <c r="B3" s="184"/>
      <c r="C3" s="184"/>
      <c r="D3" s="184"/>
    </row>
    <row r="4" ht="21" customHeight="1" spans="1:4">
      <c r="A4" s="94" t="str">
        <f>"单位名称："&amp;"香格里拉市上江乡小学"</f>
        <v>单位名称：香格里拉市上江乡小学</v>
      </c>
      <c r="B4" s="143"/>
      <c r="C4" s="143"/>
      <c r="D4" s="93" t="s">
        <v>2</v>
      </c>
    </row>
    <row r="5" ht="19.5" customHeight="1" spans="1:4">
      <c r="A5" s="11" t="s">
        <v>3</v>
      </c>
      <c r="B5" s="13"/>
      <c r="C5" s="11" t="s">
        <v>4</v>
      </c>
      <c r="D5" s="13"/>
    </row>
    <row r="6" ht="19.5" customHeight="1" spans="1:4">
      <c r="A6" s="16" t="s">
        <v>5</v>
      </c>
      <c r="B6" s="16" t="s">
        <v>6</v>
      </c>
      <c r="C6" s="16" t="s">
        <v>7</v>
      </c>
      <c r="D6" s="16" t="s">
        <v>6</v>
      </c>
    </row>
    <row r="7" ht="19.5" customHeight="1" spans="1:4">
      <c r="A7" s="19"/>
      <c r="B7" s="19"/>
      <c r="C7" s="19"/>
      <c r="D7" s="19"/>
    </row>
    <row r="8" ht="25.4" customHeight="1" spans="1:4">
      <c r="A8" s="155" t="s">
        <v>8</v>
      </c>
      <c r="B8" s="128">
        <v>20777723.33</v>
      </c>
      <c r="C8" s="149"/>
      <c r="D8" s="128"/>
    </row>
    <row r="9" ht="25.4" customHeight="1" spans="1:4">
      <c r="A9" s="155" t="s">
        <v>9</v>
      </c>
      <c r="B9" s="128"/>
      <c r="C9" s="149"/>
      <c r="D9" s="128"/>
    </row>
    <row r="10" ht="25.4" customHeight="1" spans="1:4">
      <c r="A10" s="155" t="s">
        <v>10</v>
      </c>
      <c r="B10" s="128"/>
      <c r="C10" s="149"/>
      <c r="D10" s="128"/>
    </row>
    <row r="11" ht="25.4" customHeight="1" spans="1:4">
      <c r="A11" s="155" t="s">
        <v>11</v>
      </c>
      <c r="B11" s="89"/>
      <c r="C11" s="149"/>
      <c r="D11" s="128"/>
    </row>
    <row r="12" ht="25.4" customHeight="1" spans="1:4">
      <c r="A12" s="155" t="s">
        <v>12</v>
      </c>
      <c r="B12" s="128"/>
      <c r="C12" s="149"/>
      <c r="D12" s="128"/>
    </row>
    <row r="13" ht="25.4" customHeight="1" spans="1:4">
      <c r="A13" s="155" t="s">
        <v>13</v>
      </c>
      <c r="B13" s="89"/>
      <c r="C13" s="149"/>
      <c r="D13" s="128"/>
    </row>
    <row r="14" ht="25.4" customHeight="1" spans="1:4">
      <c r="A14" s="155" t="s">
        <v>14</v>
      </c>
      <c r="B14" s="89"/>
      <c r="C14" s="149"/>
      <c r="D14" s="128"/>
    </row>
    <row r="15" ht="25.4" customHeight="1" spans="1:4">
      <c r="A15" s="155" t="s">
        <v>15</v>
      </c>
      <c r="B15" s="89"/>
      <c r="C15" s="149"/>
      <c r="D15" s="128"/>
    </row>
    <row r="16" ht="25.4" customHeight="1" spans="1:4">
      <c r="A16" s="185" t="s">
        <v>16</v>
      </c>
      <c r="B16" s="89"/>
      <c r="C16" s="149"/>
      <c r="D16" s="128"/>
    </row>
    <row r="17" ht="25.4" customHeight="1" spans="1:4">
      <c r="A17" s="185" t="s">
        <v>17</v>
      </c>
      <c r="B17" s="128"/>
      <c r="C17" s="149"/>
      <c r="D17" s="128"/>
    </row>
    <row r="18" ht="25.4" customHeight="1" spans="1:4">
      <c r="A18" s="186" t="s">
        <v>18</v>
      </c>
      <c r="B18" s="151">
        <v>20777723.33</v>
      </c>
      <c r="C18" s="150" t="s">
        <v>19</v>
      </c>
      <c r="D18" s="187">
        <v>20777723.33</v>
      </c>
    </row>
    <row r="19" ht="25.4" customHeight="1" spans="1:4">
      <c r="A19" s="188" t="s">
        <v>20</v>
      </c>
      <c r="B19" s="151"/>
      <c r="C19" s="189" t="s">
        <v>21</v>
      </c>
      <c r="D19" s="190"/>
    </row>
    <row r="20" ht="25.4" customHeight="1" spans="1:4">
      <c r="A20" s="191" t="s">
        <v>22</v>
      </c>
      <c r="B20" s="128"/>
      <c r="C20" s="153" t="s">
        <v>22</v>
      </c>
      <c r="D20" s="89"/>
    </row>
    <row r="21" ht="25.4" customHeight="1" spans="1:4">
      <c r="A21" s="191" t="s">
        <v>23</v>
      </c>
      <c r="B21" s="128"/>
      <c r="C21" s="153" t="s">
        <v>24</v>
      </c>
      <c r="D21" s="89"/>
    </row>
    <row r="22" ht="25.4" customHeight="1" spans="1:4">
      <c r="A22" s="192" t="s">
        <v>25</v>
      </c>
      <c r="B22" s="151">
        <v>20777723.33</v>
      </c>
      <c r="C22" s="150" t="s">
        <v>26</v>
      </c>
      <c r="D22" s="187">
        <v>20777723.33</v>
      </c>
    </row>
  </sheetData>
  <mergeCells count="8">
    <mergeCell ref="A3:D3"/>
    <mergeCell ref="A4:B4"/>
    <mergeCell ref="A5:B5"/>
    <mergeCell ref="C5:D5"/>
    <mergeCell ref="A6:A7"/>
    <mergeCell ref="B6:B7"/>
    <mergeCell ref="C6:C7"/>
    <mergeCell ref="D6:D7"/>
  </mergeCells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10"/>
  <sheetViews>
    <sheetView showZeros="0" workbookViewId="0">
      <pane ySplit="1" topLeftCell="A2" activePane="bottomLeft" state="frozen"/>
      <selection/>
      <selection pane="bottomLeft" activeCell="A10" sqref="A10"/>
    </sheetView>
  </sheetViews>
  <sheetFormatPr defaultColWidth="9.13636363636364" defaultRowHeight="14.25" customHeight="1" outlineLevelCol="5"/>
  <cols>
    <col min="1" max="1" width="29.0272727272727" customWidth="1"/>
    <col min="2" max="2" width="28.6" customWidth="1"/>
    <col min="3" max="3" width="31.6" customWidth="1"/>
    <col min="4" max="6" width="33.4545454545455" customWidth="1"/>
  </cols>
  <sheetData>
    <row r="1" customHeight="1" spans="1:6">
      <c r="A1" s="1"/>
      <c r="B1" s="1"/>
      <c r="C1" s="1"/>
      <c r="D1" s="1"/>
      <c r="E1" s="1"/>
      <c r="F1" s="1"/>
    </row>
    <row r="2" ht="15.75" customHeight="1" spans="1:6">
      <c r="F2" s="57" t="s">
        <v>316</v>
      </c>
    </row>
    <row r="3" ht="28.5" customHeight="1" spans="1:6">
      <c r="A3" s="30" t="s">
        <v>317</v>
      </c>
      <c r="B3" s="30"/>
      <c r="C3" s="30"/>
      <c r="D3" s="30"/>
      <c r="E3" s="30"/>
      <c r="F3" s="30"/>
    </row>
    <row r="4" ht="15" customHeight="1" spans="1:6">
      <c r="A4" s="103" t="str">
        <f>"单位名称："&amp;"香格里拉市上江乡小学"</f>
        <v>单位名称：香格里拉市上江乡小学</v>
      </c>
      <c r="B4" s="104"/>
      <c r="C4" s="104"/>
      <c r="D4" s="60"/>
      <c r="E4" s="60"/>
      <c r="F4" s="105" t="s">
        <v>2</v>
      </c>
    </row>
    <row r="5" ht="18.75" customHeight="1" spans="1:6">
      <c r="A5" s="10" t="s">
        <v>136</v>
      </c>
      <c r="B5" s="10" t="s">
        <v>49</v>
      </c>
      <c r="C5" s="10" t="s">
        <v>50</v>
      </c>
      <c r="D5" s="16" t="s">
        <v>318</v>
      </c>
      <c r="E5" s="65"/>
      <c r="F5" s="65"/>
    </row>
    <row r="6" ht="30" customHeight="1" spans="1:6">
      <c r="A6" s="19"/>
      <c r="B6" s="19"/>
      <c r="C6" s="19"/>
      <c r="D6" s="16" t="s">
        <v>31</v>
      </c>
      <c r="E6" s="65" t="s">
        <v>58</v>
      </c>
      <c r="F6" s="65" t="s">
        <v>59</v>
      </c>
    </row>
    <row r="7" ht="16.5" customHeight="1" spans="1:6">
      <c r="A7" s="65">
        <v>1</v>
      </c>
      <c r="B7" s="65">
        <v>2</v>
      </c>
      <c r="C7" s="65">
        <v>3</v>
      </c>
      <c r="D7" s="65">
        <v>4</v>
      </c>
      <c r="E7" s="65">
        <v>5</v>
      </c>
      <c r="F7" s="65">
        <v>6</v>
      </c>
    </row>
    <row r="8" ht="20.25" customHeight="1" spans="1:6">
      <c r="A8" s="33"/>
      <c r="B8" s="33"/>
      <c r="C8" s="33"/>
      <c r="D8" s="25"/>
      <c r="E8" s="25"/>
      <c r="F8" s="25"/>
    </row>
    <row r="9" ht="17.25" customHeight="1" spans="1:6">
      <c r="A9" s="106" t="s">
        <v>86</v>
      </c>
      <c r="B9" s="107"/>
      <c r="C9" s="107" t="s">
        <v>86</v>
      </c>
      <c r="D9" s="25"/>
      <c r="E9" s="25"/>
      <c r="F9" s="25"/>
    </row>
    <row r="10" customHeight="1" spans="1:6">
      <c r="A10" t="s">
        <v>319</v>
      </c>
    </row>
  </sheetData>
  <mergeCells count="6">
    <mergeCell ref="A3:F3"/>
    <mergeCell ref="D5:F5"/>
    <mergeCell ref="A9:C9"/>
    <mergeCell ref="A5:A6"/>
    <mergeCell ref="B5:B6"/>
    <mergeCell ref="C5:C6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Q10"/>
  <sheetViews>
    <sheetView showZeros="0" topLeftCell="E1" workbookViewId="0">
      <pane ySplit="1" topLeftCell="A2" activePane="bottomLeft" state="frozen"/>
      <selection/>
      <selection pane="bottomLeft" activeCell="J17" sqref="J17"/>
    </sheetView>
  </sheetViews>
  <sheetFormatPr defaultColWidth="9.13636363636364" defaultRowHeight="14.25" customHeight="1"/>
  <cols>
    <col min="1" max="1" width="39.1363636363636" customWidth="1"/>
    <col min="2" max="2" width="21.7090909090909" customWidth="1"/>
    <col min="3" max="3" width="35.2818181818182" customWidth="1"/>
    <col min="4" max="4" width="7.70909090909091" customWidth="1"/>
    <col min="5" max="5" width="10.2818181818182" customWidth="1"/>
    <col min="6" max="11" width="14.7363636363636" customWidth="1"/>
    <col min="12" max="16" width="12.5727272727273" customWidth="1"/>
    <col min="17" max="17" width="10.4272727272727" customWidth="1"/>
  </cols>
  <sheetData>
    <row r="1" customHeight="1" spans="1:17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13.5" customHeight="1" spans="1:17">
      <c r="O2" s="47"/>
      <c r="P2" s="47"/>
      <c r="Q2" s="93" t="s">
        <v>320</v>
      </c>
    </row>
    <row r="3" ht="27.75" customHeight="1" spans="1:17">
      <c r="A3" s="58" t="s">
        <v>321</v>
      </c>
      <c r="B3" s="30"/>
      <c r="C3" s="30"/>
      <c r="D3" s="30"/>
      <c r="E3" s="30"/>
      <c r="F3" s="30"/>
      <c r="G3" s="30"/>
      <c r="H3" s="30"/>
      <c r="I3" s="30"/>
      <c r="J3" s="30"/>
      <c r="K3" s="49"/>
      <c r="L3" s="30"/>
      <c r="M3" s="30"/>
      <c r="N3" s="30"/>
      <c r="O3" s="49"/>
      <c r="P3" s="49"/>
      <c r="Q3" s="30"/>
    </row>
    <row r="4" ht="18.75" customHeight="1" spans="1:17">
      <c r="A4" s="94" t="str">
        <f>"单位名称："&amp;"香格里拉市上江乡小学"</f>
        <v>单位名称：香格里拉市上江乡小学</v>
      </c>
      <c r="B4" s="7"/>
      <c r="C4" s="7"/>
      <c r="D4" s="7"/>
      <c r="E4" s="7"/>
      <c r="F4" s="7"/>
      <c r="G4" s="7"/>
      <c r="H4" s="7"/>
      <c r="I4" s="7"/>
      <c r="J4" s="7"/>
      <c r="O4" s="63"/>
      <c r="P4" s="63"/>
      <c r="Q4" s="95" t="s">
        <v>127</v>
      </c>
    </row>
    <row r="5" ht="15.75" customHeight="1" spans="1:17">
      <c r="A5" s="10" t="s">
        <v>322</v>
      </c>
      <c r="B5" s="73" t="s">
        <v>323</v>
      </c>
      <c r="C5" s="73" t="s">
        <v>324</v>
      </c>
      <c r="D5" s="73" t="s">
        <v>325</v>
      </c>
      <c r="E5" s="73" t="s">
        <v>326</v>
      </c>
      <c r="F5" s="73" t="s">
        <v>327</v>
      </c>
      <c r="G5" s="74" t="s">
        <v>143</v>
      </c>
      <c r="H5" s="74"/>
      <c r="I5" s="74"/>
      <c r="J5" s="74"/>
      <c r="K5" s="75"/>
      <c r="L5" s="74"/>
      <c r="M5" s="74"/>
      <c r="N5" s="74"/>
      <c r="O5" s="76"/>
      <c r="P5" s="75"/>
      <c r="Q5" s="77"/>
    </row>
    <row r="6" ht="17.25" customHeight="1" spans="1:17">
      <c r="A6" s="15"/>
      <c r="B6" s="78"/>
      <c r="C6" s="78"/>
      <c r="D6" s="78"/>
      <c r="E6" s="78"/>
      <c r="F6" s="78"/>
      <c r="G6" s="78" t="s">
        <v>31</v>
      </c>
      <c r="H6" s="78" t="s">
        <v>34</v>
      </c>
      <c r="I6" s="78" t="s">
        <v>328</v>
      </c>
      <c r="J6" s="78" t="s">
        <v>329</v>
      </c>
      <c r="K6" s="79" t="s">
        <v>330</v>
      </c>
      <c r="L6" s="80" t="s">
        <v>331</v>
      </c>
      <c r="M6" s="80"/>
      <c r="N6" s="80"/>
      <c r="O6" s="81"/>
      <c r="P6" s="82"/>
      <c r="Q6" s="83"/>
    </row>
    <row r="7" ht="54" customHeight="1" spans="1:17">
      <c r="A7" s="18"/>
      <c r="B7" s="83"/>
      <c r="C7" s="83"/>
      <c r="D7" s="83"/>
      <c r="E7" s="83"/>
      <c r="F7" s="83"/>
      <c r="G7" s="83"/>
      <c r="H7" s="83" t="s">
        <v>33</v>
      </c>
      <c r="I7" s="83"/>
      <c r="J7" s="83"/>
      <c r="K7" s="84"/>
      <c r="L7" s="83" t="s">
        <v>33</v>
      </c>
      <c r="M7" s="83" t="s">
        <v>44</v>
      </c>
      <c r="N7" s="83" t="s">
        <v>150</v>
      </c>
      <c r="O7" s="85" t="s">
        <v>40</v>
      </c>
      <c r="P7" s="84" t="s">
        <v>41</v>
      </c>
      <c r="Q7" s="83" t="s">
        <v>42</v>
      </c>
    </row>
    <row r="8" ht="15" customHeight="1" spans="1:17">
      <c r="A8" s="19">
        <v>1</v>
      </c>
      <c r="B8" s="96">
        <v>2</v>
      </c>
      <c r="C8" s="96">
        <v>3</v>
      </c>
      <c r="D8" s="96">
        <v>4</v>
      </c>
      <c r="E8" s="96">
        <v>5</v>
      </c>
      <c r="F8" s="96">
        <v>6</v>
      </c>
      <c r="G8" s="97">
        <v>7</v>
      </c>
      <c r="H8" s="97">
        <v>8</v>
      </c>
      <c r="I8" s="97">
        <v>9</v>
      </c>
      <c r="J8" s="97">
        <v>10</v>
      </c>
      <c r="K8" s="97">
        <v>11</v>
      </c>
      <c r="L8" s="97">
        <v>12</v>
      </c>
      <c r="M8" s="97">
        <v>13</v>
      </c>
      <c r="N8" s="97">
        <v>14</v>
      </c>
      <c r="O8" s="97">
        <v>15</v>
      </c>
      <c r="P8" s="97">
        <v>16</v>
      </c>
      <c r="Q8" s="97">
        <v>17</v>
      </c>
    </row>
    <row r="9" ht="21" customHeight="1" spans="1:17">
      <c r="A9" s="98" t="str">
        <f>"    "&amp;"公车购置及运维费"</f>
        <v>    公车购置及运维费</v>
      </c>
      <c r="B9" s="99" t="s">
        <v>332</v>
      </c>
      <c r="C9" s="99" t="s">
        <v>333</v>
      </c>
      <c r="D9" s="99" t="s">
        <v>334</v>
      </c>
      <c r="E9" s="100">
        <v>1</v>
      </c>
      <c r="F9" s="101"/>
      <c r="G9" s="101">
        <v>912.5</v>
      </c>
      <c r="H9" s="101">
        <v>912.5</v>
      </c>
      <c r="I9" s="25"/>
      <c r="J9" s="25"/>
      <c r="K9" s="25"/>
      <c r="L9" s="25"/>
      <c r="M9" s="25"/>
      <c r="N9" s="25"/>
      <c r="O9" s="25"/>
      <c r="P9" s="25"/>
      <c r="Q9" s="25"/>
    </row>
    <row r="10" ht="21" customHeight="1" spans="1:17">
      <c r="A10" s="90" t="s">
        <v>86</v>
      </c>
      <c r="B10" s="91"/>
      <c r="C10" s="91"/>
      <c r="D10" s="91"/>
      <c r="E10" s="102"/>
      <c r="F10" s="25"/>
      <c r="G10" s="25">
        <v>912.5</v>
      </c>
      <c r="H10" s="25">
        <v>912.5</v>
      </c>
      <c r="I10" s="25"/>
      <c r="J10" s="25"/>
      <c r="K10" s="25"/>
      <c r="L10" s="25"/>
      <c r="M10" s="25"/>
      <c r="N10" s="25"/>
      <c r="O10" s="25"/>
      <c r="P10" s="25"/>
      <c r="Q10" s="25"/>
    </row>
  </sheetData>
  <mergeCells count="16">
    <mergeCell ref="A3:Q3"/>
    <mergeCell ref="A4:F4"/>
    <mergeCell ref="G5:Q5"/>
    <mergeCell ref="L6:Q6"/>
    <mergeCell ref="A10:E10"/>
    <mergeCell ref="A5:A7"/>
    <mergeCell ref="B5:B7"/>
    <mergeCell ref="C5:C7"/>
    <mergeCell ref="D5:D7"/>
    <mergeCell ref="E5:E7"/>
    <mergeCell ref="F5:F7"/>
    <mergeCell ref="G6:G7"/>
    <mergeCell ref="H6:H7"/>
    <mergeCell ref="I6:I7"/>
    <mergeCell ref="J6:J7"/>
    <mergeCell ref="K6:K7"/>
  </mergeCells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N12"/>
  <sheetViews>
    <sheetView showZeros="0" workbookViewId="0">
      <pane ySplit="1" topLeftCell="A2" activePane="bottomLeft" state="frozen"/>
      <selection/>
      <selection pane="bottomLeft" activeCell="A12" sqref="A12"/>
    </sheetView>
  </sheetViews>
  <sheetFormatPr defaultColWidth="9.13636363636364" defaultRowHeight="14.25" customHeight="1"/>
  <cols>
    <col min="1" max="1" width="31.4272727272727" customWidth="1"/>
    <col min="2" max="2" width="21.7090909090909" customWidth="1"/>
    <col min="3" max="3" width="26.7090909090909" customWidth="1"/>
    <col min="4" max="14" width="16.6" customWidth="1"/>
  </cols>
  <sheetData>
    <row r="1" customHeight="1" spans="1:1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3.5" customHeight="1" spans="1:14">
      <c r="A2" s="62"/>
      <c r="B2" s="62"/>
      <c r="C2" s="62"/>
      <c r="D2" s="62"/>
      <c r="E2" s="62"/>
      <c r="F2" s="62"/>
      <c r="G2" s="62"/>
      <c r="H2" s="66"/>
      <c r="I2" s="62"/>
      <c r="J2" s="62"/>
      <c r="K2" s="62"/>
      <c r="L2" s="47"/>
      <c r="M2" s="67"/>
      <c r="N2" s="68" t="s">
        <v>335</v>
      </c>
    </row>
    <row r="3" ht="27.75" customHeight="1" spans="1:14">
      <c r="A3" s="58" t="s">
        <v>336</v>
      </c>
      <c r="B3" s="69"/>
      <c r="C3" s="69"/>
      <c r="D3" s="69"/>
      <c r="E3" s="69"/>
      <c r="F3" s="69"/>
      <c r="G3" s="69"/>
      <c r="H3" s="70"/>
      <c r="I3" s="69"/>
      <c r="J3" s="69"/>
      <c r="K3" s="69"/>
      <c r="L3" s="49"/>
      <c r="M3" s="70"/>
      <c r="N3" s="69"/>
    </row>
    <row r="4" ht="18.75" customHeight="1" spans="1:14">
      <c r="A4" s="59" t="str">
        <f>"单位名称："&amp;"香格里拉市上江乡小学"</f>
        <v>单位名称：香格里拉市上江乡小学</v>
      </c>
      <c r="B4" s="60"/>
      <c r="C4" s="60"/>
      <c r="D4" s="60"/>
      <c r="E4" s="60"/>
      <c r="F4" s="60"/>
      <c r="G4" s="60"/>
      <c r="H4" s="66"/>
      <c r="I4" s="62"/>
      <c r="J4" s="62"/>
      <c r="K4" s="62"/>
      <c r="L4" s="63"/>
      <c r="M4" s="71"/>
      <c r="N4" s="72" t="s">
        <v>127</v>
      </c>
    </row>
    <row r="5" ht="15.75" customHeight="1" spans="1:14">
      <c r="A5" s="10" t="s">
        <v>322</v>
      </c>
      <c r="B5" s="73" t="s">
        <v>337</v>
      </c>
      <c r="C5" s="73" t="s">
        <v>338</v>
      </c>
      <c r="D5" s="74" t="s">
        <v>143</v>
      </c>
      <c r="E5" s="74"/>
      <c r="F5" s="74"/>
      <c r="G5" s="74"/>
      <c r="H5" s="75"/>
      <c r="I5" s="74"/>
      <c r="J5" s="74"/>
      <c r="K5" s="74"/>
      <c r="L5" s="76"/>
      <c r="M5" s="75"/>
      <c r="N5" s="77"/>
    </row>
    <row r="6" ht="17.25" customHeight="1" spans="1:14">
      <c r="A6" s="15"/>
      <c r="B6" s="78"/>
      <c r="C6" s="78"/>
      <c r="D6" s="78" t="s">
        <v>31</v>
      </c>
      <c r="E6" s="78" t="s">
        <v>34</v>
      </c>
      <c r="F6" s="78" t="s">
        <v>328</v>
      </c>
      <c r="G6" s="78" t="s">
        <v>329</v>
      </c>
      <c r="H6" s="79" t="s">
        <v>330</v>
      </c>
      <c r="I6" s="80" t="s">
        <v>331</v>
      </c>
      <c r="J6" s="80"/>
      <c r="K6" s="80"/>
      <c r="L6" s="81"/>
      <c r="M6" s="82"/>
      <c r="N6" s="83"/>
    </row>
    <row r="7" ht="54" customHeight="1" spans="1:14">
      <c r="A7" s="18"/>
      <c r="B7" s="83"/>
      <c r="C7" s="83"/>
      <c r="D7" s="83"/>
      <c r="E7" s="83"/>
      <c r="F7" s="83"/>
      <c r="G7" s="83"/>
      <c r="H7" s="84"/>
      <c r="I7" s="83" t="s">
        <v>33</v>
      </c>
      <c r="J7" s="83" t="s">
        <v>44</v>
      </c>
      <c r="K7" s="83" t="s">
        <v>150</v>
      </c>
      <c r="L7" s="85" t="s">
        <v>40</v>
      </c>
      <c r="M7" s="84" t="s">
        <v>41</v>
      </c>
      <c r="N7" s="83" t="s">
        <v>42</v>
      </c>
    </row>
    <row r="8" ht="15" customHeight="1" spans="1:14">
      <c r="A8" s="18">
        <v>1</v>
      </c>
      <c r="B8" s="83">
        <v>2</v>
      </c>
      <c r="C8" s="83">
        <v>3</v>
      </c>
      <c r="D8" s="84">
        <v>4</v>
      </c>
      <c r="E8" s="84">
        <v>5</v>
      </c>
      <c r="F8" s="84">
        <v>6</v>
      </c>
      <c r="G8" s="84">
        <v>7</v>
      </c>
      <c r="H8" s="84">
        <v>8</v>
      </c>
      <c r="I8" s="84">
        <v>9</v>
      </c>
      <c r="J8" s="84">
        <v>10</v>
      </c>
      <c r="K8" s="84">
        <v>11</v>
      </c>
      <c r="L8" s="84">
        <v>12</v>
      </c>
      <c r="M8" s="84">
        <v>13</v>
      </c>
      <c r="N8" s="84">
        <v>14</v>
      </c>
    </row>
    <row r="9" ht="21" customHeight="1" spans="1:14">
      <c r="A9" s="86"/>
      <c r="B9" s="87"/>
      <c r="C9" s="87"/>
      <c r="D9" s="88"/>
      <c r="E9" s="88"/>
      <c r="F9" s="88"/>
      <c r="G9" s="88"/>
      <c r="H9" s="88"/>
      <c r="I9" s="88"/>
      <c r="J9" s="88"/>
      <c r="K9" s="88"/>
      <c r="L9" s="89"/>
      <c r="M9" s="88"/>
      <c r="N9" s="88"/>
    </row>
    <row r="10" ht="21" customHeight="1" spans="1:14">
      <c r="A10" s="86"/>
      <c r="B10" s="87"/>
      <c r="C10" s="87"/>
      <c r="D10" s="88"/>
      <c r="E10" s="88"/>
      <c r="F10" s="88"/>
      <c r="G10" s="88"/>
      <c r="H10" s="88"/>
      <c r="I10" s="88"/>
      <c r="J10" s="88"/>
      <c r="K10" s="88"/>
      <c r="L10" s="89"/>
      <c r="M10" s="88"/>
      <c r="N10" s="88"/>
    </row>
    <row r="11" ht="21" customHeight="1" spans="1:14">
      <c r="A11" s="90" t="s">
        <v>86</v>
      </c>
      <c r="B11" s="91"/>
      <c r="C11" s="92"/>
      <c r="D11" s="88"/>
      <c r="E11" s="88"/>
      <c r="F11" s="88"/>
      <c r="G11" s="88"/>
      <c r="H11" s="88"/>
      <c r="I11" s="88"/>
      <c r="J11" s="88"/>
      <c r="K11" s="88"/>
      <c r="L11" s="89"/>
      <c r="M11" s="88"/>
      <c r="N11" s="88"/>
    </row>
    <row r="12" customHeight="1" spans="1:14">
      <c r="A12" t="s">
        <v>319</v>
      </c>
    </row>
  </sheetData>
  <mergeCells count="13">
    <mergeCell ref="A3:N3"/>
    <mergeCell ref="A4:C4"/>
    <mergeCell ref="D5:N5"/>
    <mergeCell ref="I6:N6"/>
    <mergeCell ref="A11:C11"/>
    <mergeCell ref="A5:A7"/>
    <mergeCell ref="B5:B7"/>
    <mergeCell ref="C5:C7"/>
    <mergeCell ref="D6:D7"/>
    <mergeCell ref="E6:E7"/>
    <mergeCell ref="F6:F7"/>
    <mergeCell ref="G6:G7"/>
    <mergeCell ref="H6:H7"/>
  </mergeCells>
  <pageMargins left="0.75" right="0.75" top="1" bottom="1" header="0.5" footer="0.5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10"/>
  <sheetViews>
    <sheetView showZeros="0" topLeftCell="B1" workbookViewId="0">
      <pane ySplit="1" topLeftCell="A2" activePane="bottomLeft" state="frozen"/>
      <selection/>
      <selection pane="bottomLeft" activeCell="I24" sqref="I24"/>
    </sheetView>
  </sheetViews>
  <sheetFormatPr defaultColWidth="9.13636363636364" defaultRowHeight="14.25" customHeight="1"/>
  <cols>
    <col min="1" max="1" width="42.0272727272727" customWidth="1"/>
    <col min="2" max="15" width="17.1727272727273" customWidth="1"/>
    <col min="16" max="23" width="17.0272727272727" customWidth="1"/>
  </cols>
  <sheetData>
    <row r="1" customHeight="1" spans="1:2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ht="13.5" customHeight="1" spans="1:23">
      <c r="D2" s="57"/>
      <c r="W2" s="47" t="s">
        <v>339</v>
      </c>
    </row>
    <row r="3" ht="27.75" customHeight="1" spans="1:23">
      <c r="A3" s="58" t="s">
        <v>340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</row>
    <row r="4" ht="18" customHeight="1" spans="1:23">
      <c r="A4" s="59" t="str">
        <f>"单位名称："&amp;"香格里拉市上江乡小学"</f>
        <v>单位名称：香格里拉市上江乡小学</v>
      </c>
      <c r="B4" s="60"/>
      <c r="C4" s="60"/>
      <c r="D4" s="61"/>
      <c r="E4" s="62"/>
      <c r="F4" s="62"/>
      <c r="G4" s="62"/>
      <c r="H4" s="62"/>
      <c r="I4" s="62"/>
      <c r="W4" s="63" t="s">
        <v>127</v>
      </c>
    </row>
    <row r="5" ht="19.5" customHeight="1" spans="1:23">
      <c r="A5" s="16" t="s">
        <v>341</v>
      </c>
      <c r="B5" s="11" t="s">
        <v>143</v>
      </c>
      <c r="C5" s="12"/>
      <c r="D5" s="12"/>
      <c r="E5" s="11" t="s">
        <v>342</v>
      </c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</row>
    <row r="6" ht="40.5" customHeight="1" spans="1:23">
      <c r="A6" s="19"/>
      <c r="B6" s="31" t="s">
        <v>31</v>
      </c>
      <c r="C6" s="10" t="s">
        <v>34</v>
      </c>
      <c r="D6" s="64" t="s">
        <v>343</v>
      </c>
      <c r="E6" s="65" t="s">
        <v>344</v>
      </c>
      <c r="F6" s="65" t="s">
        <v>345</v>
      </c>
      <c r="G6" s="65" t="s">
        <v>346</v>
      </c>
      <c r="H6" s="65" t="s">
        <v>347</v>
      </c>
      <c r="I6" s="65" t="s">
        <v>348</v>
      </c>
      <c r="J6" s="65" t="s">
        <v>349</v>
      </c>
      <c r="K6" s="65" t="s">
        <v>350</v>
      </c>
      <c r="L6" s="65" t="s">
        <v>351</v>
      </c>
      <c r="M6" s="65" t="s">
        <v>352</v>
      </c>
      <c r="N6" s="65" t="s">
        <v>353</v>
      </c>
      <c r="O6" s="65" t="s">
        <v>354</v>
      </c>
      <c r="P6" s="65" t="s">
        <v>355</v>
      </c>
      <c r="Q6" s="65" t="s">
        <v>356</v>
      </c>
      <c r="R6" s="65" t="s">
        <v>357</v>
      </c>
      <c r="S6" s="65" t="s">
        <v>358</v>
      </c>
      <c r="T6" s="65" t="s">
        <v>359</v>
      </c>
      <c r="U6" s="65" t="s">
        <v>360</v>
      </c>
      <c r="V6" s="65" t="s">
        <v>361</v>
      </c>
      <c r="W6" s="65" t="s">
        <v>362</v>
      </c>
    </row>
    <row r="7" ht="19.5" customHeight="1" spans="1:23">
      <c r="A7" s="65">
        <v>1</v>
      </c>
      <c r="B7" s="65">
        <v>2</v>
      </c>
      <c r="C7" s="65">
        <v>3</v>
      </c>
      <c r="D7" s="11">
        <v>4</v>
      </c>
      <c r="E7" s="65">
        <v>5</v>
      </c>
      <c r="F7" s="65">
        <v>6</v>
      </c>
      <c r="G7" s="65">
        <v>7</v>
      </c>
      <c r="H7" s="11">
        <v>8</v>
      </c>
      <c r="I7" s="65">
        <v>9</v>
      </c>
      <c r="J7" s="65">
        <v>10</v>
      </c>
      <c r="K7" s="65">
        <v>11</v>
      </c>
      <c r="L7" s="11">
        <v>12</v>
      </c>
      <c r="M7" s="65">
        <v>13</v>
      </c>
      <c r="N7" s="65">
        <v>14</v>
      </c>
      <c r="O7" s="65">
        <v>15</v>
      </c>
      <c r="P7" s="11">
        <v>16</v>
      </c>
      <c r="Q7" s="65">
        <v>17</v>
      </c>
      <c r="R7" s="65">
        <v>18</v>
      </c>
      <c r="S7" s="65">
        <v>19</v>
      </c>
      <c r="T7" s="11">
        <v>20</v>
      </c>
      <c r="U7" s="11">
        <v>21</v>
      </c>
      <c r="V7" s="11">
        <v>22</v>
      </c>
      <c r="W7" s="65">
        <v>23</v>
      </c>
    </row>
    <row r="8" ht="28.4" customHeight="1" spans="1:23">
      <c r="A8" s="33"/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</row>
    <row r="9" ht="29.9" customHeight="1" spans="1:23">
      <c r="A9" s="33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</row>
    <row r="10" customHeight="1" spans="1:23">
      <c r="A10" t="s">
        <v>319</v>
      </c>
    </row>
  </sheetData>
  <mergeCells count="5">
    <mergeCell ref="A3:W3"/>
    <mergeCell ref="A4:I4"/>
    <mergeCell ref="B5:D5"/>
    <mergeCell ref="E5:W5"/>
    <mergeCell ref="A5:A6"/>
  </mergeCells>
  <pageMargins left="0.75" right="0.75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9"/>
  <sheetViews>
    <sheetView showZeros="0" workbookViewId="0">
      <pane ySplit="1" topLeftCell="A2" activePane="bottomLeft" state="frozen"/>
      <selection/>
      <selection pane="bottomLeft" activeCell="B33" sqref="B33"/>
    </sheetView>
  </sheetViews>
  <sheetFormatPr defaultColWidth="9.13636363636364" defaultRowHeight="12" customHeight="1"/>
  <cols>
    <col min="1" max="1" width="34.2818181818182" customWidth="1"/>
    <col min="2" max="2" width="29" customWidth="1"/>
    <col min="3" max="3" width="16.3181818181818" customWidth="1"/>
    <col min="4" max="4" width="15.6" customWidth="1"/>
    <col min="5" max="5" width="23.5727272727273" customWidth="1"/>
    <col min="6" max="6" width="11.2818181818182" customWidth="1"/>
    <col min="7" max="7" width="14.8818181818182" customWidth="1"/>
    <col min="8" max="8" width="10.8818181818182" customWidth="1"/>
    <col min="9" max="9" width="13.4272727272727" customWidth="1"/>
    <col min="10" max="10" width="32.0272727272727" customWidth="1"/>
  </cols>
  <sheetData>
    <row r="1" customHeight="1" spans="1:10">
      <c r="A1" s="1"/>
      <c r="B1" s="1"/>
      <c r="C1" s="1"/>
      <c r="D1" s="1"/>
      <c r="E1" s="1"/>
      <c r="F1" s="1"/>
      <c r="G1" s="1"/>
      <c r="H1" s="1"/>
      <c r="I1" s="1"/>
      <c r="J1" s="1"/>
    </row>
    <row r="2" customHeight="1" spans="1:10">
      <c r="J2" s="47" t="s">
        <v>363</v>
      </c>
    </row>
    <row r="3" ht="28.5" customHeight="1" spans="1:10">
      <c r="A3" s="48" t="s">
        <v>364</v>
      </c>
      <c r="B3" s="30"/>
      <c r="C3" s="30"/>
      <c r="D3" s="30"/>
      <c r="E3" s="30"/>
      <c r="F3" s="49"/>
      <c r="G3" s="30"/>
      <c r="H3" s="49"/>
      <c r="I3" s="49"/>
      <c r="J3" s="30"/>
    </row>
    <row r="4" ht="17.25" customHeight="1" spans="1:10">
      <c r="A4" s="5" t="str">
        <f>"单位名称："&amp;"香格里拉市上江乡小学"</f>
        <v>单位名称：香格里拉市上江乡小学</v>
      </c>
    </row>
    <row r="5" ht="44.25" customHeight="1" spans="1:10">
      <c r="A5" s="50" t="s">
        <v>232</v>
      </c>
      <c r="B5" s="50" t="s">
        <v>233</v>
      </c>
      <c r="C5" s="50" t="s">
        <v>234</v>
      </c>
      <c r="D5" s="50" t="s">
        <v>235</v>
      </c>
      <c r="E5" s="50" t="s">
        <v>236</v>
      </c>
      <c r="F5" s="51" t="s">
        <v>237</v>
      </c>
      <c r="G5" s="50" t="s">
        <v>238</v>
      </c>
      <c r="H5" s="51" t="s">
        <v>239</v>
      </c>
      <c r="I5" s="51" t="s">
        <v>240</v>
      </c>
      <c r="J5" s="50" t="s">
        <v>241</v>
      </c>
    </row>
    <row r="6" ht="14.25" customHeight="1" spans="1:10">
      <c r="A6" s="50">
        <v>1</v>
      </c>
      <c r="B6" s="50">
        <v>2</v>
      </c>
      <c r="C6" s="50">
        <v>3</v>
      </c>
      <c r="D6" s="50">
        <v>4</v>
      </c>
      <c r="E6" s="50">
        <v>5</v>
      </c>
      <c r="F6" s="51">
        <v>6</v>
      </c>
      <c r="G6" s="50">
        <v>7</v>
      </c>
      <c r="H6" s="51">
        <v>8</v>
      </c>
      <c r="I6" s="51">
        <v>9</v>
      </c>
      <c r="J6" s="50">
        <v>10</v>
      </c>
    </row>
    <row r="7" ht="42" customHeight="1" spans="1:10">
      <c r="A7" s="52"/>
      <c r="B7" s="53"/>
      <c r="C7" s="53"/>
      <c r="D7" s="53"/>
      <c r="E7" s="54"/>
      <c r="F7" s="55"/>
      <c r="G7" s="54"/>
      <c r="H7" s="55"/>
      <c r="I7" s="55"/>
      <c r="J7" s="54"/>
    </row>
    <row r="8" ht="42" customHeight="1" spans="1:10">
      <c r="A8" s="52"/>
      <c r="B8" s="56"/>
      <c r="C8" s="56"/>
      <c r="D8" s="56"/>
      <c r="E8" s="52"/>
      <c r="F8" s="56"/>
      <c r="G8" s="52"/>
      <c r="H8" s="56"/>
      <c r="I8" s="56"/>
      <c r="J8" s="52"/>
    </row>
    <row r="9" customHeight="1" spans="1:10">
      <c r="A9" t="s">
        <v>319</v>
      </c>
    </row>
  </sheetData>
  <mergeCells count="2">
    <mergeCell ref="A3:J3"/>
    <mergeCell ref="A4:H4"/>
  </mergeCells>
  <pageMargins left="0.75" right="0.75" top="1" bottom="1" header="0.5" footer="0.5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H10"/>
  <sheetViews>
    <sheetView showZeros="0" workbookViewId="0">
      <pane ySplit="1" topLeftCell="A2" activePane="bottomLeft" state="frozen"/>
      <selection/>
      <selection pane="bottomLeft" activeCell="B15" sqref="B15"/>
    </sheetView>
  </sheetViews>
  <sheetFormatPr defaultColWidth="8.85454545454546" defaultRowHeight="15" customHeight="1" outlineLevelCol="7"/>
  <cols>
    <col min="1" max="1" width="36.0272727272727" customWidth="1"/>
    <col min="2" max="2" width="19.7363636363636" customWidth="1"/>
    <col min="3" max="3" width="33.3181818181818" customWidth="1"/>
    <col min="4" max="4" width="34.7363636363636" customWidth="1"/>
    <col min="5" max="5" width="14.4545454545455" customWidth="1"/>
    <col min="6" max="6" width="17.1727272727273" customWidth="1"/>
    <col min="7" max="7" width="17.3181818181818" customWidth="1"/>
    <col min="8" max="8" width="28.3181818181818" customWidth="1"/>
  </cols>
  <sheetData>
    <row r="1" customHeight="1" spans="1:8">
      <c r="A1" s="38"/>
      <c r="B1" s="38"/>
      <c r="C1" s="38"/>
      <c r="D1" s="38"/>
      <c r="E1" s="38"/>
      <c r="F1" s="38"/>
      <c r="G1" s="38"/>
      <c r="H1" s="38"/>
    </row>
    <row r="2" ht="18.75" customHeight="1" spans="1:8">
      <c r="A2" s="39"/>
      <c r="B2" s="39"/>
      <c r="C2" s="39"/>
      <c r="D2" s="39"/>
      <c r="E2" s="39"/>
      <c r="F2" s="39"/>
      <c r="G2" s="39"/>
      <c r="H2" s="40" t="s">
        <v>365</v>
      </c>
    </row>
    <row r="3" ht="30.65" customHeight="1" spans="1:8">
      <c r="A3" s="41" t="s">
        <v>366</v>
      </c>
      <c r="B3" s="41"/>
      <c r="C3" s="41"/>
      <c r="D3" s="41"/>
      <c r="E3" s="41"/>
      <c r="F3" s="41"/>
      <c r="G3" s="41"/>
      <c r="H3" s="41"/>
    </row>
    <row r="4" ht="18.75" customHeight="1" spans="1:8">
      <c r="A4" s="5" t="str">
        <f>"单位名称："&amp;"香格里拉市上江乡小学"</f>
        <v>单位名称：香格里拉市上江乡小学</v>
      </c>
    </row>
    <row r="5" ht="18.75" customHeight="1" spans="1:8">
      <c r="A5" s="42" t="s">
        <v>136</v>
      </c>
      <c r="B5" s="42" t="s">
        <v>367</v>
      </c>
      <c r="C5" s="42" t="s">
        <v>368</v>
      </c>
      <c r="D5" s="42" t="s">
        <v>369</v>
      </c>
      <c r="E5" s="42" t="s">
        <v>370</v>
      </c>
      <c r="F5" s="42" t="s">
        <v>371</v>
      </c>
      <c r="G5" s="42"/>
      <c r="H5" s="42"/>
    </row>
    <row r="6" ht="18.75" customHeight="1" spans="1:8">
      <c r="A6" s="42"/>
      <c r="B6" s="42"/>
      <c r="C6" s="42"/>
      <c r="D6" s="42"/>
      <c r="E6" s="42"/>
      <c r="F6" s="42" t="s">
        <v>326</v>
      </c>
      <c r="G6" s="42" t="s">
        <v>372</v>
      </c>
      <c r="H6" s="42" t="s">
        <v>373</v>
      </c>
    </row>
    <row r="7" ht="18.75" customHeight="1" spans="1:8">
      <c r="A7" s="43" t="s">
        <v>103</v>
      </c>
      <c r="B7" s="43" t="s">
        <v>104</v>
      </c>
      <c r="C7" s="43" t="s">
        <v>105</v>
      </c>
      <c r="D7" s="43" t="s">
        <v>106</v>
      </c>
      <c r="E7" s="43" t="s">
        <v>107</v>
      </c>
      <c r="F7" s="43" t="s">
        <v>108</v>
      </c>
      <c r="G7" s="43" t="s">
        <v>374</v>
      </c>
      <c r="H7" s="43" t="s">
        <v>246</v>
      </c>
    </row>
    <row r="8" ht="29.9" customHeight="1" spans="1:8">
      <c r="A8" s="44"/>
      <c r="B8" s="44"/>
      <c r="C8" s="44"/>
      <c r="D8" s="44"/>
      <c r="E8" s="42"/>
      <c r="F8" s="45"/>
      <c r="G8" s="46"/>
      <c r="H8" s="46"/>
    </row>
    <row r="9" ht="20.15" customHeight="1" spans="1:8">
      <c r="A9" s="42" t="s">
        <v>31</v>
      </c>
      <c r="B9" s="42"/>
      <c r="C9" s="42"/>
      <c r="D9" s="42"/>
      <c r="E9" s="42"/>
      <c r="F9" s="45"/>
      <c r="G9" s="46"/>
      <c r="H9" s="46"/>
    </row>
    <row r="10" customHeight="1" spans="1:8">
      <c r="A10" t="s">
        <v>319</v>
      </c>
    </row>
  </sheetData>
  <mergeCells count="9">
    <mergeCell ref="A3:H3"/>
    <mergeCell ref="A4:H4"/>
    <mergeCell ref="F5:H5"/>
    <mergeCell ref="A9:E9"/>
    <mergeCell ref="A5:A6"/>
    <mergeCell ref="B5:B6"/>
    <mergeCell ref="C5:C6"/>
    <mergeCell ref="D5:D6"/>
    <mergeCell ref="E5:E6"/>
  </mergeCells>
  <pageMargins left="0.75" right="0.75" top="1" bottom="1" header="0.5" footer="0.5"/>
  <pageSetup paperSize="1" pageOrder="overThenDown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K12"/>
  <sheetViews>
    <sheetView showZeros="0" tabSelected="1" workbookViewId="0">
      <pane ySplit="1" topLeftCell="A2" activePane="bottomLeft" state="frozen"/>
      <selection/>
      <selection pane="bottomLeft" activeCell="D33" sqref="D33"/>
    </sheetView>
  </sheetViews>
  <sheetFormatPr defaultColWidth="9.13636363636364" defaultRowHeight="14.25" customHeight="1"/>
  <cols>
    <col min="1" max="1" width="16.3181818181818" customWidth="1"/>
    <col min="2" max="2" width="29.0272727272727" customWidth="1"/>
    <col min="3" max="3" width="23.8545454545455" customWidth="1"/>
    <col min="4" max="7" width="19.6" customWidth="1"/>
    <col min="8" max="8" width="15.4272727272727" customWidth="1"/>
    <col min="9" max="11" width="19.6" customWidth="1"/>
  </cols>
  <sheetData>
    <row r="1" customHeight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ht="13.5" customHeight="1" spans="1:11">
      <c r="D2" s="2"/>
      <c r="E2" s="2"/>
      <c r="F2" s="2"/>
      <c r="G2" s="2"/>
      <c r="K2" s="3" t="s">
        <v>375</v>
      </c>
    </row>
    <row r="3" ht="27.75" customHeight="1" spans="1:11">
      <c r="A3" s="30" t="s">
        <v>376</v>
      </c>
      <c r="B3" s="30"/>
      <c r="C3" s="30"/>
      <c r="D3" s="30"/>
      <c r="E3" s="30"/>
      <c r="F3" s="30"/>
      <c r="G3" s="30"/>
      <c r="H3" s="30"/>
      <c r="I3" s="30"/>
      <c r="J3" s="30"/>
      <c r="K3" s="30"/>
    </row>
    <row r="4" ht="13.5" customHeight="1" spans="1:11">
      <c r="A4" s="5" t="str">
        <f>"单位名称："&amp;"香格里拉市上江乡小学"</f>
        <v>单位名称：香格里拉市上江乡小学</v>
      </c>
      <c r="B4" s="6"/>
      <c r="C4" s="6"/>
      <c r="D4" s="6"/>
      <c r="E4" s="6"/>
      <c r="F4" s="6"/>
      <c r="G4" s="6"/>
      <c r="H4" s="7"/>
      <c r="I4" s="7"/>
      <c r="J4" s="7"/>
      <c r="K4" s="8" t="s">
        <v>127</v>
      </c>
    </row>
    <row r="5" ht="21.75" customHeight="1" spans="1:11">
      <c r="A5" s="9" t="s">
        <v>218</v>
      </c>
      <c r="B5" s="9" t="s">
        <v>138</v>
      </c>
      <c r="C5" s="9" t="s">
        <v>219</v>
      </c>
      <c r="D5" s="10" t="s">
        <v>139</v>
      </c>
      <c r="E5" s="10" t="s">
        <v>140</v>
      </c>
      <c r="F5" s="10" t="s">
        <v>141</v>
      </c>
      <c r="G5" s="10" t="s">
        <v>142</v>
      </c>
      <c r="H5" s="16" t="s">
        <v>31</v>
      </c>
      <c r="I5" s="11" t="s">
        <v>377</v>
      </c>
      <c r="J5" s="12"/>
      <c r="K5" s="13"/>
    </row>
    <row r="6" ht="21.75" customHeight="1" spans="1:11">
      <c r="A6" s="14"/>
      <c r="B6" s="14"/>
      <c r="C6" s="14"/>
      <c r="D6" s="15"/>
      <c r="E6" s="15"/>
      <c r="F6" s="15"/>
      <c r="G6" s="15"/>
      <c r="H6" s="31"/>
      <c r="I6" s="10" t="s">
        <v>34</v>
      </c>
      <c r="J6" s="10" t="s">
        <v>35</v>
      </c>
      <c r="K6" s="10" t="s">
        <v>36</v>
      </c>
    </row>
    <row r="7" ht="40.5" customHeight="1" spans="1:11">
      <c r="A7" s="17"/>
      <c r="B7" s="17"/>
      <c r="C7" s="17"/>
      <c r="D7" s="18"/>
      <c r="E7" s="18"/>
      <c r="F7" s="18"/>
      <c r="G7" s="18"/>
      <c r="H7" s="19"/>
      <c r="I7" s="18" t="s">
        <v>33</v>
      </c>
      <c r="J7" s="18"/>
      <c r="K7" s="18"/>
    </row>
    <row r="8" ht="15" customHeight="1" spans="1:11">
      <c r="A8" s="20">
        <v>1</v>
      </c>
      <c r="B8" s="20">
        <v>2</v>
      </c>
      <c r="C8" s="20">
        <v>3</v>
      </c>
      <c r="D8" s="20">
        <v>4</v>
      </c>
      <c r="E8" s="20">
        <v>5</v>
      </c>
      <c r="F8" s="20">
        <v>6</v>
      </c>
      <c r="G8" s="20">
        <v>7</v>
      </c>
      <c r="H8" s="20">
        <v>8</v>
      </c>
      <c r="I8" s="20">
        <v>9</v>
      </c>
      <c r="J8" s="32">
        <v>10</v>
      </c>
      <c r="K8" s="32">
        <v>11</v>
      </c>
    </row>
    <row r="9" ht="30.65" customHeight="1" spans="1:11">
      <c r="A9" s="33"/>
      <c r="B9" s="21"/>
      <c r="C9" s="33"/>
      <c r="D9" s="33"/>
      <c r="E9" s="33"/>
      <c r="F9" s="33"/>
      <c r="G9" s="33"/>
      <c r="H9" s="34"/>
      <c r="I9" s="34"/>
      <c r="J9" s="34"/>
      <c r="K9" s="34"/>
    </row>
    <row r="10" ht="30.65" customHeight="1" spans="1:11">
      <c r="A10" s="21"/>
      <c r="B10" s="21"/>
      <c r="C10" s="21"/>
      <c r="D10" s="21"/>
      <c r="E10" s="21"/>
      <c r="F10" s="21"/>
      <c r="G10" s="21"/>
      <c r="H10" s="34"/>
      <c r="I10" s="34"/>
      <c r="J10" s="34"/>
      <c r="K10" s="34"/>
    </row>
    <row r="11" ht="18.75" customHeight="1" spans="1:11">
      <c r="A11" s="35" t="s">
        <v>86</v>
      </c>
      <c r="B11" s="36"/>
      <c r="C11" s="36"/>
      <c r="D11" s="36"/>
      <c r="E11" s="36"/>
      <c r="F11" s="36"/>
      <c r="G11" s="37"/>
      <c r="H11" s="34"/>
      <c r="I11" s="34"/>
      <c r="J11" s="34"/>
      <c r="K11" s="34"/>
    </row>
    <row r="12" customHeight="1" spans="1:11">
      <c r="A12" t="s">
        <v>319</v>
      </c>
    </row>
  </sheetData>
  <mergeCells count="15">
    <mergeCell ref="A3:K3"/>
    <mergeCell ref="A4:G4"/>
    <mergeCell ref="I5:K5"/>
    <mergeCell ref="A11:G11"/>
    <mergeCell ref="A5:A7"/>
    <mergeCell ref="B5:B7"/>
    <mergeCell ref="C5:C7"/>
    <mergeCell ref="D5:D7"/>
    <mergeCell ref="E5:E7"/>
    <mergeCell ref="F5:F7"/>
    <mergeCell ref="G5:G7"/>
    <mergeCell ref="H5:H7"/>
    <mergeCell ref="I6:I7"/>
    <mergeCell ref="J6:J7"/>
    <mergeCell ref="K6:K7"/>
  </mergeCells>
  <pageMargins left="0.75" right="0.75" top="1" bottom="1" header="0.5" footer="0.5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13"/>
  <sheetViews>
    <sheetView showZeros="0" workbookViewId="0">
      <pane ySplit="1" topLeftCell="A2" activePane="bottomLeft" state="frozen"/>
      <selection/>
      <selection pane="bottomLeft" activeCell="B16" sqref="B16"/>
    </sheetView>
  </sheetViews>
  <sheetFormatPr defaultColWidth="9.13636363636364" defaultRowHeight="14.25" customHeight="1" outlineLevelCol="6"/>
  <cols>
    <col min="1" max="1" width="37.7363636363636" customWidth="1"/>
    <col min="2" max="2" width="28" customWidth="1"/>
    <col min="3" max="3" width="37.6" customWidth="1"/>
    <col min="4" max="4" width="17.0272727272727" customWidth="1"/>
    <col min="5" max="7" width="27.0272727272727" customWidth="1"/>
  </cols>
  <sheetData>
    <row r="1" customHeight="1" spans="1:7">
      <c r="A1" s="1"/>
      <c r="B1" s="1"/>
      <c r="C1" s="1"/>
      <c r="D1" s="1"/>
      <c r="E1" s="1"/>
      <c r="F1" s="1"/>
      <c r="G1" s="1"/>
    </row>
    <row r="2" ht="13.5" customHeight="1" spans="1:7">
      <c r="D2" s="2"/>
      <c r="G2" s="3" t="s">
        <v>378</v>
      </c>
    </row>
    <row r="3" ht="27.75" customHeight="1" spans="1:7">
      <c r="A3" s="4" t="s">
        <v>379</v>
      </c>
      <c r="B3" s="4"/>
      <c r="C3" s="4"/>
      <c r="D3" s="4"/>
      <c r="E3" s="4"/>
      <c r="F3" s="4"/>
      <c r="G3" s="4"/>
    </row>
    <row r="4" ht="13.5" customHeight="1" spans="1:7">
      <c r="A4" s="5" t="str">
        <f>"单位名称："&amp;"香格里拉市上江乡小学"</f>
        <v>单位名称：香格里拉市上江乡小学</v>
      </c>
      <c r="B4" s="6"/>
      <c r="C4" s="6"/>
      <c r="D4" s="6"/>
      <c r="E4" s="7"/>
      <c r="F4" s="7"/>
      <c r="G4" s="8" t="s">
        <v>127</v>
      </c>
    </row>
    <row r="5" ht="21.75" customHeight="1" spans="1:7">
      <c r="A5" s="9" t="s">
        <v>219</v>
      </c>
      <c r="B5" s="9" t="s">
        <v>218</v>
      </c>
      <c r="C5" s="9" t="s">
        <v>138</v>
      </c>
      <c r="D5" s="10" t="s">
        <v>380</v>
      </c>
      <c r="E5" s="11" t="s">
        <v>34</v>
      </c>
      <c r="F5" s="12"/>
      <c r="G5" s="13"/>
    </row>
    <row r="6" ht="21.75" customHeight="1" spans="1:7">
      <c r="A6" s="14"/>
      <c r="B6" s="14"/>
      <c r="C6" s="14"/>
      <c r="D6" s="15"/>
      <c r="E6" s="16" t="s">
        <v>381</v>
      </c>
      <c r="F6" s="10" t="s">
        <v>382</v>
      </c>
      <c r="G6" s="10" t="s">
        <v>383</v>
      </c>
    </row>
    <row r="7" ht="40.5" customHeight="1" spans="1:7">
      <c r="A7" s="17"/>
      <c r="B7" s="17"/>
      <c r="C7" s="17"/>
      <c r="D7" s="18"/>
      <c r="E7" s="19"/>
      <c r="F7" s="18" t="s">
        <v>33</v>
      </c>
      <c r="G7" s="18"/>
    </row>
    <row r="8" ht="15" customHeight="1" spans="1:7">
      <c r="A8" s="20">
        <v>1</v>
      </c>
      <c r="B8" s="20">
        <v>2</v>
      </c>
      <c r="C8" s="20">
        <v>3</v>
      </c>
      <c r="D8" s="20">
        <v>4</v>
      </c>
      <c r="E8" s="20">
        <v>5</v>
      </c>
      <c r="F8" s="20">
        <v>6</v>
      </c>
      <c r="G8" s="20">
        <v>7</v>
      </c>
    </row>
    <row r="9" ht="29.9" customHeight="1" spans="1:7">
      <c r="A9" s="21" t="s">
        <v>46</v>
      </c>
      <c r="B9" s="22" t="s">
        <v>384</v>
      </c>
      <c r="C9" s="22" t="s">
        <v>224</v>
      </c>
      <c r="D9" s="23" t="s">
        <v>385</v>
      </c>
      <c r="E9" s="24">
        <v>10302</v>
      </c>
      <c r="F9" s="25"/>
      <c r="G9" s="25"/>
    </row>
    <row r="10" ht="29.9" customHeight="1" spans="1:7">
      <c r="A10" s="21" t="s">
        <v>46</v>
      </c>
      <c r="B10" s="22" t="s">
        <v>384</v>
      </c>
      <c r="C10" s="22" t="s">
        <v>226</v>
      </c>
      <c r="D10" s="23" t="s">
        <v>385</v>
      </c>
      <c r="E10" s="24">
        <v>960</v>
      </c>
      <c r="F10" s="25"/>
      <c r="G10" s="25"/>
    </row>
    <row r="11" ht="29.9" customHeight="1" spans="1:7">
      <c r="A11" s="21" t="s">
        <v>46</v>
      </c>
      <c r="B11" s="22" t="s">
        <v>386</v>
      </c>
      <c r="C11" s="22" t="s">
        <v>229</v>
      </c>
      <c r="D11" s="23" t="s">
        <v>385</v>
      </c>
      <c r="E11" s="24">
        <v>104400</v>
      </c>
      <c r="F11" s="25"/>
      <c r="G11" s="25"/>
    </row>
    <row r="12" ht="18.75" customHeight="1" spans="1:7">
      <c r="A12" s="26" t="s">
        <v>31</v>
      </c>
      <c r="B12" s="27" t="s">
        <v>387</v>
      </c>
      <c r="C12" s="27"/>
      <c r="D12" s="28"/>
      <c r="E12" s="25">
        <v>115662</v>
      </c>
      <c r="F12" s="25"/>
      <c r="G12" s="25"/>
    </row>
    <row r="13" customHeight="1" spans="1:7">
      <c r="A13" s="29" t="s">
        <v>388</v>
      </c>
    </row>
  </sheetData>
  <mergeCells count="11">
    <mergeCell ref="A3:G3"/>
    <mergeCell ref="A4:D4"/>
    <mergeCell ref="E5:G5"/>
    <mergeCell ref="A12:D12"/>
    <mergeCell ref="A5:A7"/>
    <mergeCell ref="B5:B7"/>
    <mergeCell ref="C5:C7"/>
    <mergeCell ref="D5:D7"/>
    <mergeCell ref="E6:E7"/>
    <mergeCell ref="F6:F7"/>
    <mergeCell ref="G6:G7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S10"/>
  <sheetViews>
    <sheetView showZeros="0" workbookViewId="0">
      <pane ySplit="1" topLeftCell="A2" activePane="bottomLeft" state="frozen"/>
      <selection/>
      <selection pane="bottomLeft" activeCell="G25" sqref="G25"/>
    </sheetView>
  </sheetViews>
  <sheetFormatPr defaultColWidth="8" defaultRowHeight="14.25" customHeight="1"/>
  <cols>
    <col min="1" max="1" width="21.1363636363636" customWidth="1"/>
    <col min="2" max="2" width="35.2818181818182" customWidth="1"/>
    <col min="3" max="19" width="16.1727272727273" customWidth="1"/>
  </cols>
  <sheetData>
    <row r="1" customHeight="1" spans="1:19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ht="12" customHeight="1" spans="1:19">
      <c r="A2" s="34"/>
      <c r="J2" s="159"/>
      <c r="R2" s="3" t="s">
        <v>27</v>
      </c>
    </row>
    <row r="3" ht="36" customHeight="1" spans="1:19">
      <c r="A3" s="160" t="s">
        <v>28</v>
      </c>
      <c r="B3" s="30"/>
      <c r="C3" s="30"/>
      <c r="D3" s="30"/>
      <c r="E3" s="30"/>
      <c r="F3" s="30"/>
      <c r="G3" s="30"/>
      <c r="H3" s="30"/>
      <c r="I3" s="30"/>
      <c r="J3" s="49"/>
      <c r="K3" s="30"/>
      <c r="L3" s="30"/>
      <c r="M3" s="30"/>
      <c r="N3" s="30"/>
      <c r="O3" s="30"/>
      <c r="P3" s="30"/>
      <c r="Q3" s="30"/>
      <c r="R3" s="30"/>
      <c r="S3" s="30"/>
    </row>
    <row r="4" ht="20.25" customHeight="1" spans="1:19">
      <c r="A4" s="94" t="str">
        <f>"单位名称："&amp;"香格里拉市上江乡小学"</f>
        <v>单位名称：香格里拉市上江乡小学</v>
      </c>
      <c r="B4" s="7"/>
      <c r="C4" s="7"/>
      <c r="D4" s="7"/>
      <c r="E4" s="7"/>
      <c r="F4" s="7"/>
      <c r="G4" s="7"/>
      <c r="H4" s="7"/>
      <c r="I4" s="7"/>
      <c r="J4" s="161"/>
      <c r="K4" s="7"/>
      <c r="L4" s="7"/>
      <c r="M4" s="7"/>
      <c r="N4" s="8"/>
      <c r="O4" s="8"/>
      <c r="P4" s="8"/>
      <c r="Q4" s="8"/>
      <c r="R4" s="8" t="s">
        <v>2</v>
      </c>
      <c r="S4" s="8" t="s">
        <v>2</v>
      </c>
    </row>
    <row r="5" ht="18.75" customHeight="1" spans="1:19">
      <c r="A5" s="162" t="s">
        <v>29</v>
      </c>
      <c r="B5" s="163" t="s">
        <v>30</v>
      </c>
      <c r="C5" s="163" t="s">
        <v>31</v>
      </c>
      <c r="D5" s="164" t="s">
        <v>32</v>
      </c>
      <c r="E5" s="165"/>
      <c r="F5" s="165"/>
      <c r="G5" s="165"/>
      <c r="H5" s="165"/>
      <c r="I5" s="165"/>
      <c r="J5" s="166"/>
      <c r="K5" s="165"/>
      <c r="L5" s="165"/>
      <c r="M5" s="165"/>
      <c r="N5" s="167"/>
      <c r="O5" s="167" t="s">
        <v>20</v>
      </c>
      <c r="P5" s="167"/>
      <c r="Q5" s="167"/>
      <c r="R5" s="167"/>
      <c r="S5" s="167"/>
    </row>
    <row r="6" ht="18" customHeight="1" spans="1:19">
      <c r="A6" s="168"/>
      <c r="B6" s="169"/>
      <c r="C6" s="169"/>
      <c r="D6" s="169" t="s">
        <v>33</v>
      </c>
      <c r="E6" s="169" t="s">
        <v>34</v>
      </c>
      <c r="F6" s="169" t="s">
        <v>35</v>
      </c>
      <c r="G6" s="169" t="s">
        <v>36</v>
      </c>
      <c r="H6" s="169" t="s">
        <v>37</v>
      </c>
      <c r="I6" s="170" t="s">
        <v>38</v>
      </c>
      <c r="J6" s="171"/>
      <c r="K6" s="170" t="s">
        <v>39</v>
      </c>
      <c r="L6" s="170" t="s">
        <v>40</v>
      </c>
      <c r="M6" s="170" t="s">
        <v>41</v>
      </c>
      <c r="N6" s="172" t="s">
        <v>42</v>
      </c>
      <c r="O6" s="173" t="s">
        <v>33</v>
      </c>
      <c r="P6" s="173" t="s">
        <v>34</v>
      </c>
      <c r="Q6" s="173" t="s">
        <v>35</v>
      </c>
      <c r="R6" s="173" t="s">
        <v>36</v>
      </c>
      <c r="S6" s="173" t="s">
        <v>43</v>
      </c>
    </row>
    <row r="7" ht="29.25" customHeight="1" spans="1:19">
      <c r="A7" s="174"/>
      <c r="B7" s="175"/>
      <c r="C7" s="175"/>
      <c r="D7" s="175"/>
      <c r="E7" s="175"/>
      <c r="F7" s="175"/>
      <c r="G7" s="175"/>
      <c r="H7" s="175"/>
      <c r="I7" s="176" t="s">
        <v>33</v>
      </c>
      <c r="J7" s="176" t="s">
        <v>44</v>
      </c>
      <c r="K7" s="176" t="s">
        <v>39</v>
      </c>
      <c r="L7" s="176" t="s">
        <v>40</v>
      </c>
      <c r="M7" s="176" t="s">
        <v>41</v>
      </c>
      <c r="N7" s="176" t="s">
        <v>42</v>
      </c>
      <c r="O7" s="176"/>
      <c r="P7" s="176"/>
      <c r="Q7" s="176"/>
      <c r="R7" s="176"/>
      <c r="S7" s="176"/>
    </row>
    <row r="8" ht="16.5" customHeight="1" spans="1:19">
      <c r="A8" s="138">
        <v>1</v>
      </c>
      <c r="B8" s="20">
        <v>2</v>
      </c>
      <c r="C8" s="20">
        <v>3</v>
      </c>
      <c r="D8" s="20">
        <v>4</v>
      </c>
      <c r="E8" s="138">
        <v>5</v>
      </c>
      <c r="F8" s="20">
        <v>6</v>
      </c>
      <c r="G8" s="20">
        <v>7</v>
      </c>
      <c r="H8" s="138">
        <v>8</v>
      </c>
      <c r="I8" s="20">
        <v>9</v>
      </c>
      <c r="J8" s="32">
        <v>10</v>
      </c>
      <c r="K8" s="32">
        <v>11</v>
      </c>
      <c r="L8" s="177">
        <v>12</v>
      </c>
      <c r="M8" s="32">
        <v>13</v>
      </c>
      <c r="N8" s="32">
        <v>14</v>
      </c>
      <c r="O8" s="32">
        <v>15</v>
      </c>
      <c r="P8" s="32">
        <v>16</v>
      </c>
      <c r="Q8" s="32">
        <v>17</v>
      </c>
      <c r="R8" s="32">
        <v>18</v>
      </c>
      <c r="S8" s="32">
        <v>19</v>
      </c>
    </row>
    <row r="9" ht="31.4" customHeight="1" spans="1:19">
      <c r="A9" s="178" t="s">
        <v>45</v>
      </c>
      <c r="B9" s="179" t="s">
        <v>46</v>
      </c>
      <c r="C9" s="180">
        <v>20777723.33</v>
      </c>
      <c r="D9" s="180">
        <v>20777723.33</v>
      </c>
      <c r="E9" s="181">
        <v>20777723.33</v>
      </c>
      <c r="F9" s="89"/>
      <c r="G9" s="89"/>
      <c r="H9" s="89"/>
      <c r="I9" s="89"/>
      <c r="J9" s="89"/>
      <c r="K9" s="89"/>
      <c r="L9" s="89"/>
      <c r="M9" s="89"/>
      <c r="N9" s="89"/>
      <c r="O9" s="89"/>
      <c r="P9" s="89"/>
      <c r="Q9" s="89"/>
      <c r="R9" s="89"/>
      <c r="S9" s="89"/>
    </row>
    <row r="10" ht="16.5" customHeight="1" spans="1:19">
      <c r="A10" s="182" t="s">
        <v>31</v>
      </c>
      <c r="B10" s="183"/>
      <c r="C10" s="181">
        <v>20777723.33</v>
      </c>
      <c r="D10" s="181">
        <v>20777723.33</v>
      </c>
      <c r="E10" s="181">
        <v>20777723.33</v>
      </c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</row>
  </sheetData>
  <mergeCells count="20">
    <mergeCell ref="R2:S2"/>
    <mergeCell ref="A3:S3"/>
    <mergeCell ref="A4:D4"/>
    <mergeCell ref="R4:S4"/>
    <mergeCell ref="D5:N5"/>
    <mergeCell ref="O5:S5"/>
    <mergeCell ref="I6:N6"/>
    <mergeCell ref="A5:A7"/>
    <mergeCell ref="B5:B7"/>
    <mergeCell ref="C5:C7"/>
    <mergeCell ref="D6:D7"/>
    <mergeCell ref="E6:E7"/>
    <mergeCell ref="F6:F7"/>
    <mergeCell ref="G6:G7"/>
    <mergeCell ref="H6:H7"/>
    <mergeCell ref="O6:O7"/>
    <mergeCell ref="P6:P7"/>
    <mergeCell ref="Q6:Q7"/>
    <mergeCell ref="R6:R7"/>
    <mergeCell ref="S6:S7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O30"/>
  <sheetViews>
    <sheetView showZeros="0" zoomScale="78" zoomScaleNormal="78" topLeftCell="B1" workbookViewId="0">
      <pane ySplit="1" topLeftCell="A2" activePane="bottomLeft" state="frozen"/>
      <selection/>
      <selection pane="bottomLeft" activeCell="D30" sqref="D30"/>
    </sheetView>
  </sheetViews>
  <sheetFormatPr defaultColWidth="9.13636363636364" defaultRowHeight="14.25" customHeight="1"/>
  <cols>
    <col min="1" max="1" width="14.2818181818182" customWidth="1"/>
    <col min="2" max="2" width="32.5727272727273" customWidth="1"/>
    <col min="3" max="6" width="18.8545454545455" customWidth="1"/>
    <col min="7" max="7" width="21.2818181818182" customWidth="1"/>
    <col min="8" max="9" width="18.8545454545455" customWidth="1"/>
    <col min="10" max="10" width="17.8545454545455" customWidth="1"/>
    <col min="11" max="15" width="18.8545454545455" customWidth="1"/>
  </cols>
  <sheetData>
    <row r="1" customHeight="1" spans="1: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15.75" customHeight="1" spans="1:15">
      <c r="O2" s="57" t="s">
        <v>47</v>
      </c>
    </row>
    <row r="3" ht="28.5" customHeight="1" spans="1:15">
      <c r="A3" s="30" t="s">
        <v>48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</row>
    <row r="4" ht="15" customHeight="1" spans="1:15">
      <c r="A4" s="103" t="str">
        <f>"单位名称："&amp;"香格里拉市上江乡小学"</f>
        <v>单位名称：香格里拉市上江乡小学</v>
      </c>
      <c r="B4" s="104"/>
      <c r="C4" s="60"/>
      <c r="D4" s="60"/>
      <c r="E4" s="60"/>
      <c r="F4" s="60"/>
      <c r="G4" s="7"/>
      <c r="H4" s="60"/>
      <c r="I4" s="60"/>
      <c r="J4" s="7"/>
      <c r="K4" s="60"/>
      <c r="L4" s="60"/>
      <c r="M4" s="7"/>
      <c r="N4" s="7"/>
      <c r="O4" s="105" t="s">
        <v>2</v>
      </c>
    </row>
    <row r="5" ht="18.75" customHeight="1" spans="1:15">
      <c r="A5" s="10" t="s">
        <v>49</v>
      </c>
      <c r="B5" s="10" t="s">
        <v>50</v>
      </c>
      <c r="C5" s="16" t="s">
        <v>31</v>
      </c>
      <c r="D5" s="65" t="s">
        <v>34</v>
      </c>
      <c r="E5" s="65"/>
      <c r="F5" s="65"/>
      <c r="G5" s="156" t="s">
        <v>35</v>
      </c>
      <c r="H5" s="10" t="s">
        <v>36</v>
      </c>
      <c r="I5" s="10" t="s">
        <v>51</v>
      </c>
      <c r="J5" s="11" t="s">
        <v>52</v>
      </c>
      <c r="K5" s="74" t="s">
        <v>53</v>
      </c>
      <c r="L5" s="74" t="s">
        <v>54</v>
      </c>
      <c r="M5" s="74" t="s">
        <v>55</v>
      </c>
      <c r="N5" s="74" t="s">
        <v>56</v>
      </c>
      <c r="O5" s="77" t="s">
        <v>57</v>
      </c>
    </row>
    <row r="6" ht="30" customHeight="1" spans="1:15">
      <c r="A6" s="19"/>
      <c r="B6" s="19"/>
      <c r="C6" s="19"/>
      <c r="D6" s="65" t="s">
        <v>33</v>
      </c>
      <c r="E6" s="65" t="s">
        <v>58</v>
      </c>
      <c r="F6" s="65" t="s">
        <v>59</v>
      </c>
      <c r="G6" s="19"/>
      <c r="H6" s="19"/>
      <c r="I6" s="19"/>
      <c r="J6" s="65" t="s">
        <v>33</v>
      </c>
      <c r="K6" s="85" t="s">
        <v>53</v>
      </c>
      <c r="L6" s="85" t="s">
        <v>54</v>
      </c>
      <c r="M6" s="85" t="s">
        <v>55</v>
      </c>
      <c r="N6" s="85" t="s">
        <v>56</v>
      </c>
      <c r="O6" s="85" t="s">
        <v>57</v>
      </c>
    </row>
    <row r="7" ht="16.5" customHeight="1" spans="1:15">
      <c r="A7" s="65">
        <v>1</v>
      </c>
      <c r="B7" s="65">
        <v>2</v>
      </c>
      <c r="C7" s="65">
        <v>3</v>
      </c>
      <c r="D7" s="65">
        <v>4</v>
      </c>
      <c r="E7" s="65">
        <v>5</v>
      </c>
      <c r="F7" s="65">
        <v>6</v>
      </c>
      <c r="G7" s="65">
        <v>7</v>
      </c>
      <c r="H7" s="51">
        <v>8</v>
      </c>
      <c r="I7" s="51">
        <v>9</v>
      </c>
      <c r="J7" s="51">
        <v>10</v>
      </c>
      <c r="K7" s="51">
        <v>11</v>
      </c>
      <c r="L7" s="51">
        <v>12</v>
      </c>
      <c r="M7" s="51">
        <v>13</v>
      </c>
      <c r="N7" s="51">
        <v>14</v>
      </c>
      <c r="O7" s="65">
        <v>15</v>
      </c>
    </row>
    <row r="8" ht="16.5" customHeight="1" spans="1:15">
      <c r="A8" s="157" t="s">
        <v>60</v>
      </c>
      <c r="B8" s="157" t="s">
        <v>61</v>
      </c>
      <c r="C8" s="158">
        <v>15280762.99</v>
      </c>
      <c r="D8" s="158">
        <v>15280762.99</v>
      </c>
      <c r="E8" s="158">
        <v>15165100.99</v>
      </c>
      <c r="F8" s="158">
        <v>115662</v>
      </c>
      <c r="G8" s="65"/>
      <c r="H8" s="51"/>
      <c r="I8" s="51"/>
      <c r="J8" s="51"/>
      <c r="K8" s="51"/>
      <c r="L8" s="51"/>
      <c r="M8" s="51"/>
      <c r="N8" s="51"/>
      <c r="O8" s="65"/>
    </row>
    <row r="9" ht="16.5" customHeight="1" spans="1:15">
      <c r="A9" s="157" t="s">
        <v>62</v>
      </c>
      <c r="B9" s="157" t="str">
        <f>"  "&amp;"普通教育"</f>
        <v>  普通教育</v>
      </c>
      <c r="C9" s="158">
        <v>15279802.99</v>
      </c>
      <c r="D9" s="158">
        <v>15279802.99</v>
      </c>
      <c r="E9" s="158">
        <v>15165100.99</v>
      </c>
      <c r="F9" s="158">
        <v>114702</v>
      </c>
      <c r="G9" s="65"/>
      <c r="H9" s="51"/>
      <c r="I9" s="51"/>
      <c r="J9" s="51"/>
      <c r="K9" s="51"/>
      <c r="L9" s="51"/>
      <c r="M9" s="51"/>
      <c r="N9" s="51"/>
      <c r="O9" s="65"/>
    </row>
    <row r="10" ht="16.5" customHeight="1" spans="1:15">
      <c r="A10" s="157" t="s">
        <v>63</v>
      </c>
      <c r="B10" s="157" t="str">
        <f>"    "&amp;"学前教育"</f>
        <v>    学前教育</v>
      </c>
      <c r="C10" s="158">
        <v>368400</v>
      </c>
      <c r="D10" s="158">
        <v>368400</v>
      </c>
      <c r="E10" s="158">
        <v>264000</v>
      </c>
      <c r="F10" s="158">
        <v>104400</v>
      </c>
      <c r="G10" s="65"/>
      <c r="H10" s="51"/>
      <c r="I10" s="51"/>
      <c r="J10" s="51"/>
      <c r="K10" s="51"/>
      <c r="L10" s="51"/>
      <c r="M10" s="51"/>
      <c r="N10" s="51"/>
      <c r="O10" s="65"/>
    </row>
    <row r="11" ht="16.5" customHeight="1" spans="1:15">
      <c r="A11" s="157" t="s">
        <v>64</v>
      </c>
      <c r="B11" s="157" t="str">
        <f>"    "&amp;"小学教育"</f>
        <v>    小学教育</v>
      </c>
      <c r="C11" s="158">
        <v>14911402.99</v>
      </c>
      <c r="D11" s="158">
        <v>14911402.99</v>
      </c>
      <c r="E11" s="158">
        <v>14901100.99</v>
      </c>
      <c r="F11" s="158">
        <v>10302</v>
      </c>
      <c r="G11" s="65"/>
      <c r="H11" s="51"/>
      <c r="I11" s="51"/>
      <c r="J11" s="51"/>
      <c r="K11" s="51"/>
      <c r="L11" s="51"/>
      <c r="M11" s="51"/>
      <c r="N11" s="51"/>
      <c r="O11" s="65"/>
    </row>
    <row r="12" ht="16.5" customHeight="1" spans="1:15">
      <c r="A12" s="157" t="s">
        <v>65</v>
      </c>
      <c r="B12" s="157" t="str">
        <f>"  "&amp;"特殊教育"</f>
        <v>  特殊教育</v>
      </c>
      <c r="C12" s="158">
        <v>960</v>
      </c>
      <c r="D12" s="158">
        <v>960</v>
      </c>
      <c r="E12" s="158"/>
      <c r="F12" s="158">
        <v>960</v>
      </c>
      <c r="G12" s="65"/>
      <c r="H12" s="51"/>
      <c r="I12" s="51"/>
      <c r="J12" s="51"/>
      <c r="K12" s="51"/>
      <c r="L12" s="51"/>
      <c r="M12" s="51"/>
      <c r="N12" s="51"/>
      <c r="O12" s="65"/>
    </row>
    <row r="13" ht="16.5" customHeight="1" spans="1:15">
      <c r="A13" s="157" t="s">
        <v>66</v>
      </c>
      <c r="B13" s="157" t="str">
        <f>"    "&amp;"特殊学校教育"</f>
        <v>    特殊学校教育</v>
      </c>
      <c r="C13" s="158">
        <v>960</v>
      </c>
      <c r="D13" s="158">
        <v>960</v>
      </c>
      <c r="E13" s="158"/>
      <c r="F13" s="158">
        <v>960</v>
      </c>
      <c r="G13" s="65"/>
      <c r="H13" s="51"/>
      <c r="I13" s="51"/>
      <c r="J13" s="51"/>
      <c r="K13" s="51"/>
      <c r="L13" s="51"/>
      <c r="M13" s="51"/>
      <c r="N13" s="51"/>
      <c r="O13" s="65"/>
    </row>
    <row r="14" ht="16.5" customHeight="1" spans="1:15">
      <c r="A14" s="157" t="s">
        <v>67</v>
      </c>
      <c r="B14" s="157" t="s">
        <v>68</v>
      </c>
      <c r="C14" s="158">
        <v>2198360</v>
      </c>
      <c r="D14" s="158">
        <v>2198360</v>
      </c>
      <c r="E14" s="158">
        <v>2198360</v>
      </c>
      <c r="F14" s="158"/>
      <c r="G14" s="65"/>
      <c r="H14" s="51"/>
      <c r="I14" s="51"/>
      <c r="J14" s="51"/>
      <c r="K14" s="51"/>
      <c r="L14" s="51"/>
      <c r="M14" s="51"/>
      <c r="N14" s="51"/>
      <c r="O14" s="65"/>
    </row>
    <row r="15" ht="16.5" customHeight="1" spans="1:15">
      <c r="A15" s="157" t="s">
        <v>69</v>
      </c>
      <c r="B15" s="157" t="str">
        <f>"  "&amp;"行政事业单位养老支出"</f>
        <v>  行政事业单位养老支出</v>
      </c>
      <c r="C15" s="158">
        <v>2089100</v>
      </c>
      <c r="D15" s="158">
        <v>2089100</v>
      </c>
      <c r="E15" s="158">
        <v>2089100</v>
      </c>
      <c r="F15" s="158"/>
      <c r="G15" s="65"/>
      <c r="H15" s="51"/>
      <c r="I15" s="51"/>
      <c r="J15" s="51"/>
      <c r="K15" s="51"/>
      <c r="L15" s="51"/>
      <c r="M15" s="51"/>
      <c r="N15" s="51"/>
      <c r="O15" s="65"/>
    </row>
    <row r="16" ht="16.5" customHeight="1" spans="1:15">
      <c r="A16" s="157" t="s">
        <v>70</v>
      </c>
      <c r="B16" s="157" t="str">
        <f>"    "&amp;"机关事业单位基本养老保险缴费支出"</f>
        <v>    机关事业单位基本养老保险缴费支出</v>
      </c>
      <c r="C16" s="158">
        <v>2067200</v>
      </c>
      <c r="D16" s="158">
        <v>2067200</v>
      </c>
      <c r="E16" s="158">
        <v>2067200</v>
      </c>
      <c r="F16" s="158"/>
      <c r="G16" s="65"/>
      <c r="H16" s="51"/>
      <c r="I16" s="51"/>
      <c r="J16" s="51"/>
      <c r="K16" s="51"/>
      <c r="L16" s="51"/>
      <c r="M16" s="51"/>
      <c r="N16" s="51"/>
      <c r="O16" s="65"/>
    </row>
    <row r="17" ht="16.5" customHeight="1" spans="1:15">
      <c r="A17" s="157" t="s">
        <v>71</v>
      </c>
      <c r="B17" s="157" t="str">
        <f>"    "&amp;"机关事业单位职业年金缴费支出"</f>
        <v>    机关事业单位职业年金缴费支出</v>
      </c>
      <c r="C17" s="158"/>
      <c r="D17" s="158"/>
      <c r="E17" s="158"/>
      <c r="F17" s="158"/>
      <c r="G17" s="65"/>
      <c r="H17" s="51"/>
      <c r="I17" s="51"/>
      <c r="J17" s="51"/>
      <c r="K17" s="51"/>
      <c r="L17" s="51"/>
      <c r="M17" s="51"/>
      <c r="N17" s="51"/>
      <c r="O17" s="65"/>
    </row>
    <row r="18" ht="16.5" customHeight="1" spans="1:15">
      <c r="A18" s="157" t="s">
        <v>72</v>
      </c>
      <c r="B18" s="157" t="str">
        <f>"    "&amp;"其他行政事业单位养老支出"</f>
        <v>    其他行政事业单位养老支出</v>
      </c>
      <c r="C18" s="158">
        <v>21900</v>
      </c>
      <c r="D18" s="158">
        <v>21900</v>
      </c>
      <c r="E18" s="158">
        <v>21900</v>
      </c>
      <c r="F18" s="158"/>
      <c r="G18" s="65"/>
      <c r="H18" s="51"/>
      <c r="I18" s="51"/>
      <c r="J18" s="51"/>
      <c r="K18" s="51"/>
      <c r="L18" s="51"/>
      <c r="M18" s="51"/>
      <c r="N18" s="51"/>
      <c r="O18" s="65"/>
    </row>
    <row r="19" ht="16.5" customHeight="1" spans="1:15">
      <c r="A19" s="157" t="s">
        <v>73</v>
      </c>
      <c r="B19" s="157" t="str">
        <f>"  "&amp;"抚恤"</f>
        <v>  抚恤</v>
      </c>
      <c r="C19" s="158">
        <v>109260</v>
      </c>
      <c r="D19" s="158">
        <v>109260</v>
      </c>
      <c r="E19" s="158">
        <v>109260</v>
      </c>
      <c r="F19" s="158"/>
      <c r="G19" s="65"/>
      <c r="H19" s="51"/>
      <c r="I19" s="51"/>
      <c r="J19" s="51"/>
      <c r="K19" s="51"/>
      <c r="L19" s="51"/>
      <c r="M19" s="51"/>
      <c r="N19" s="51"/>
      <c r="O19" s="65"/>
    </row>
    <row r="20" ht="16.5" customHeight="1" spans="1:15">
      <c r="A20" s="157" t="s">
        <v>74</v>
      </c>
      <c r="B20" s="157" t="str">
        <f>"    "&amp;"死亡抚恤"</f>
        <v>    死亡抚恤</v>
      </c>
      <c r="C20" s="158">
        <v>109260</v>
      </c>
      <c r="D20" s="158">
        <v>109260</v>
      </c>
      <c r="E20" s="158">
        <v>109260</v>
      </c>
      <c r="F20" s="158"/>
      <c r="G20" s="65"/>
      <c r="H20" s="51"/>
      <c r="I20" s="51"/>
      <c r="J20" s="51"/>
      <c r="K20" s="51"/>
      <c r="L20" s="51"/>
      <c r="M20" s="51"/>
      <c r="N20" s="51"/>
      <c r="O20" s="65"/>
    </row>
    <row r="21" ht="16.5" customHeight="1" spans="1:15">
      <c r="A21" s="157" t="s">
        <v>75</v>
      </c>
      <c r="B21" s="157" t="s">
        <v>76</v>
      </c>
      <c r="C21" s="158">
        <v>1808503.22</v>
      </c>
      <c r="D21" s="158">
        <v>1808503.22</v>
      </c>
      <c r="E21" s="158">
        <v>1808503.22</v>
      </c>
      <c r="F21" s="158"/>
      <c r="G21" s="65"/>
      <c r="H21" s="51"/>
      <c r="I21" s="51"/>
      <c r="J21" s="51"/>
      <c r="K21" s="51"/>
      <c r="L21" s="51"/>
      <c r="M21" s="51"/>
      <c r="N21" s="51"/>
      <c r="O21" s="65"/>
    </row>
    <row r="22" ht="16.5" customHeight="1" spans="1:15">
      <c r="A22" s="157" t="s">
        <v>77</v>
      </c>
      <c r="B22" s="157" t="str">
        <f>"  "&amp;"行政事业单位医疗"</f>
        <v>  行政事业单位医疗</v>
      </c>
      <c r="C22" s="158">
        <v>1808503.22</v>
      </c>
      <c r="D22" s="158">
        <v>1808503.22</v>
      </c>
      <c r="E22" s="158">
        <v>1808503.22</v>
      </c>
      <c r="F22" s="158"/>
      <c r="G22" s="65"/>
      <c r="H22" s="51"/>
      <c r="I22" s="51"/>
      <c r="J22" s="51"/>
      <c r="K22" s="51"/>
      <c r="L22" s="51"/>
      <c r="M22" s="51"/>
      <c r="N22" s="51"/>
      <c r="O22" s="65"/>
    </row>
    <row r="23" ht="16.5" customHeight="1" spans="1:15">
      <c r="A23" s="157" t="s">
        <v>78</v>
      </c>
      <c r="B23" s="157" t="str">
        <f>"    "&amp;"行政单位医疗"</f>
        <v>    行政单位医疗</v>
      </c>
      <c r="C23" s="158"/>
      <c r="D23" s="158"/>
      <c r="E23" s="158"/>
      <c r="F23" s="158"/>
      <c r="G23" s="65"/>
      <c r="H23" s="51"/>
      <c r="I23" s="51"/>
      <c r="J23" s="51"/>
      <c r="K23" s="51"/>
      <c r="L23" s="51"/>
      <c r="M23" s="51"/>
      <c r="N23" s="51"/>
      <c r="O23" s="65"/>
    </row>
    <row r="24" ht="16.5" customHeight="1" spans="1:15">
      <c r="A24" s="157" t="s">
        <v>79</v>
      </c>
      <c r="B24" s="157" t="str">
        <f>"    "&amp;"事业单位医疗"</f>
        <v>    事业单位医疗</v>
      </c>
      <c r="C24" s="158">
        <v>935235.9</v>
      </c>
      <c r="D24" s="158">
        <v>935235.9</v>
      </c>
      <c r="E24" s="158">
        <v>935235.9</v>
      </c>
      <c r="F24" s="158"/>
      <c r="G24" s="65"/>
      <c r="H24" s="51"/>
      <c r="I24" s="51"/>
      <c r="J24" s="51"/>
      <c r="K24" s="51"/>
      <c r="L24" s="51"/>
      <c r="M24" s="51"/>
      <c r="N24" s="51"/>
      <c r="O24" s="65"/>
    </row>
    <row r="25" ht="16.5" customHeight="1" spans="1:15">
      <c r="A25" s="157" t="s">
        <v>80</v>
      </c>
      <c r="B25" s="157" t="str">
        <f>"    "&amp;"公务员医疗补助"</f>
        <v>    公务员医疗补助</v>
      </c>
      <c r="C25" s="158">
        <v>823302.76</v>
      </c>
      <c r="D25" s="158">
        <v>823302.76</v>
      </c>
      <c r="E25" s="158">
        <v>823302.76</v>
      </c>
      <c r="F25" s="158"/>
      <c r="G25" s="65"/>
      <c r="H25" s="51"/>
      <c r="I25" s="51"/>
      <c r="J25" s="51"/>
      <c r="K25" s="51"/>
      <c r="L25" s="51"/>
      <c r="M25" s="51"/>
      <c r="N25" s="51"/>
      <c r="O25" s="65"/>
    </row>
    <row r="26" ht="16.5" customHeight="1" spans="1:15">
      <c r="A26" s="157" t="s">
        <v>81</v>
      </c>
      <c r="B26" s="157" t="str">
        <f>"    "&amp;"其他行政事业单位医疗支出"</f>
        <v>    其他行政事业单位医疗支出</v>
      </c>
      <c r="C26" s="158">
        <v>49964.56</v>
      </c>
      <c r="D26" s="158">
        <v>49964.56</v>
      </c>
      <c r="E26" s="158">
        <v>49964.56</v>
      </c>
      <c r="F26" s="158"/>
      <c r="G26" s="65"/>
      <c r="H26" s="51"/>
      <c r="I26" s="51"/>
      <c r="J26" s="51"/>
      <c r="K26" s="51"/>
      <c r="L26" s="51"/>
      <c r="M26" s="51"/>
      <c r="N26" s="51"/>
      <c r="O26" s="65"/>
    </row>
    <row r="27" ht="16.5" customHeight="1" spans="1:15">
      <c r="A27" s="157" t="s">
        <v>82</v>
      </c>
      <c r="B27" s="157" t="s">
        <v>83</v>
      </c>
      <c r="C27" s="158">
        <v>1490097.12</v>
      </c>
      <c r="D27" s="158">
        <v>1490097.12</v>
      </c>
      <c r="E27" s="158">
        <v>1490097.12</v>
      </c>
      <c r="F27" s="158"/>
      <c r="G27" s="65"/>
      <c r="H27" s="51"/>
      <c r="I27" s="51"/>
      <c r="J27" s="51"/>
      <c r="K27" s="51"/>
      <c r="L27" s="51"/>
      <c r="M27" s="51"/>
      <c r="N27" s="51"/>
      <c r="O27" s="65"/>
    </row>
    <row r="28" ht="16.5" customHeight="1" spans="1:15">
      <c r="A28" s="157" t="s">
        <v>84</v>
      </c>
      <c r="B28" s="157" t="str">
        <f>"  "&amp;"住房改革支出"</f>
        <v>  住房改革支出</v>
      </c>
      <c r="C28" s="158">
        <v>1490097.12</v>
      </c>
      <c r="D28" s="158">
        <v>1490097.12</v>
      </c>
      <c r="E28" s="158">
        <v>1490097.12</v>
      </c>
      <c r="F28" s="158"/>
      <c r="G28" s="65"/>
      <c r="H28" s="51"/>
      <c r="I28" s="51"/>
      <c r="J28" s="51"/>
      <c r="K28" s="51"/>
      <c r="L28" s="51"/>
      <c r="M28" s="51"/>
      <c r="N28" s="51"/>
      <c r="O28" s="65"/>
    </row>
    <row r="29" ht="16.5" customHeight="1" spans="1:15">
      <c r="A29" s="157" t="s">
        <v>85</v>
      </c>
      <c r="B29" s="157" t="str">
        <f>"    "&amp;"住房公积金"</f>
        <v>    住房公积金</v>
      </c>
      <c r="C29" s="158">
        <v>1490097.12</v>
      </c>
      <c r="D29" s="158">
        <v>1490097.12</v>
      </c>
      <c r="E29" s="158">
        <v>1490097.12</v>
      </c>
      <c r="F29" s="158"/>
      <c r="G29" s="65"/>
      <c r="H29" s="51"/>
      <c r="I29" s="51"/>
      <c r="J29" s="51"/>
      <c r="K29" s="51"/>
      <c r="L29" s="51"/>
      <c r="M29" s="51"/>
      <c r="N29" s="51"/>
      <c r="O29" s="65"/>
    </row>
    <row r="30" ht="17.25" customHeight="1" spans="1:15">
      <c r="A30" s="106" t="s">
        <v>86</v>
      </c>
      <c r="B30" s="107" t="s">
        <v>86</v>
      </c>
      <c r="C30" s="122">
        <v>20777723.33</v>
      </c>
      <c r="D30" s="158">
        <v>20777723.33</v>
      </c>
      <c r="E30" s="122">
        <v>20662061.33</v>
      </c>
      <c r="F30" s="122">
        <v>115662</v>
      </c>
      <c r="G30" s="89"/>
      <c r="H30" s="128"/>
      <c r="I30" s="128"/>
      <c r="J30" s="128"/>
      <c r="K30" s="128"/>
      <c r="L30" s="128"/>
      <c r="M30" s="89"/>
      <c r="N30" s="128"/>
      <c r="O30" s="128"/>
    </row>
  </sheetData>
  <mergeCells count="11">
    <mergeCell ref="A3:O3"/>
    <mergeCell ref="A4:L4"/>
    <mergeCell ref="D5:F5"/>
    <mergeCell ref="J5:O5"/>
    <mergeCell ref="A30:B30"/>
    <mergeCell ref="A5:A6"/>
    <mergeCell ref="B5:B6"/>
    <mergeCell ref="C5:C6"/>
    <mergeCell ref="G5:G6"/>
    <mergeCell ref="H5:H6"/>
    <mergeCell ref="I5:I6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17"/>
  <sheetViews>
    <sheetView showZeros="0" workbookViewId="0">
      <pane ySplit="1" topLeftCell="A2" activePane="bottomLeft" state="frozen"/>
      <selection/>
      <selection pane="bottomLeft" activeCell="C30" sqref="C30"/>
    </sheetView>
  </sheetViews>
  <sheetFormatPr defaultColWidth="9.13636363636364" defaultRowHeight="14.25" customHeight="1" outlineLevelCol="3"/>
  <cols>
    <col min="1" max="1" width="49.2818181818182" customWidth="1"/>
    <col min="2" max="2" width="43.3181818181818" customWidth="1"/>
    <col min="3" max="3" width="48.5727272727273" customWidth="1"/>
    <col min="4" max="4" width="41.1727272727273" customWidth="1"/>
  </cols>
  <sheetData>
    <row r="1" customHeight="1" spans="1:4">
      <c r="A1" s="1"/>
      <c r="B1" s="1"/>
      <c r="C1" s="1"/>
      <c r="D1" s="1"/>
    </row>
    <row r="2" customHeight="1" spans="1:4">
      <c r="D2" s="93" t="s">
        <v>87</v>
      </c>
    </row>
    <row r="3" ht="31.5" customHeight="1" spans="1:4">
      <c r="A3" s="48" t="s">
        <v>88</v>
      </c>
      <c r="B3" s="142"/>
      <c r="C3" s="142"/>
      <c r="D3" s="142"/>
    </row>
    <row r="4" ht="17.25" customHeight="1" spans="1:4">
      <c r="A4" s="5" t="str">
        <f>"单位名称："&amp;"香格里拉市上江乡小学"</f>
        <v>单位名称：香格里拉市上江乡小学</v>
      </c>
      <c r="B4" s="143"/>
      <c r="C4" s="143"/>
      <c r="D4" s="95" t="s">
        <v>2</v>
      </c>
    </row>
    <row r="5" ht="24.65" customHeight="1" spans="1:4">
      <c r="A5" s="11" t="s">
        <v>3</v>
      </c>
      <c r="B5" s="13"/>
      <c r="C5" s="11" t="s">
        <v>4</v>
      </c>
      <c r="D5" s="13"/>
    </row>
    <row r="6" ht="15.65" customHeight="1" spans="1:4">
      <c r="A6" s="16" t="s">
        <v>5</v>
      </c>
      <c r="B6" s="144" t="s">
        <v>6</v>
      </c>
      <c r="C6" s="16" t="s">
        <v>89</v>
      </c>
      <c r="D6" s="144" t="s">
        <v>6</v>
      </c>
    </row>
    <row r="7" ht="14.15" customHeight="1" spans="1:4">
      <c r="A7" s="19"/>
      <c r="B7" s="18"/>
      <c r="C7" s="19"/>
      <c r="D7" s="18"/>
    </row>
    <row r="8" ht="29.15" customHeight="1" spans="1:4">
      <c r="A8" s="145" t="s">
        <v>90</v>
      </c>
      <c r="B8" s="146">
        <v>20777723.33</v>
      </c>
      <c r="C8" s="147" t="s">
        <v>91</v>
      </c>
      <c r="D8" s="146">
        <v>20777723.33</v>
      </c>
    </row>
    <row r="9" ht="29.15" customHeight="1" spans="1:4">
      <c r="A9" s="148" t="s">
        <v>92</v>
      </c>
      <c r="B9" s="89"/>
      <c r="C9" s="149"/>
      <c r="D9" s="89"/>
    </row>
    <row r="10" ht="29.15" customHeight="1" spans="1:4">
      <c r="A10" s="148" t="s">
        <v>93</v>
      </c>
      <c r="B10" s="89"/>
      <c r="C10" s="149"/>
      <c r="D10" s="89"/>
    </row>
    <row r="11" ht="29.15" customHeight="1" spans="1:4">
      <c r="A11" s="148" t="s">
        <v>94</v>
      </c>
      <c r="B11" s="89"/>
      <c r="C11" s="150"/>
      <c r="D11" s="151"/>
    </row>
    <row r="12" ht="29.15" customHeight="1" spans="1:4">
      <c r="A12" s="152" t="s">
        <v>95</v>
      </c>
      <c r="B12" s="151"/>
      <c r="C12" s="150"/>
      <c r="D12" s="151"/>
    </row>
    <row r="13" ht="29.15" customHeight="1" spans="1:4">
      <c r="A13" s="148" t="s">
        <v>92</v>
      </c>
      <c r="B13" s="128"/>
      <c r="C13" s="150"/>
      <c r="D13" s="151"/>
    </row>
    <row r="14" ht="29.15" customHeight="1" spans="1:4">
      <c r="A14" s="153" t="s">
        <v>93</v>
      </c>
      <c r="B14" s="128"/>
      <c r="C14" s="150"/>
      <c r="D14" s="151"/>
    </row>
    <row r="15" ht="29.15" customHeight="1" spans="1:4">
      <c r="A15" s="153" t="s">
        <v>94</v>
      </c>
      <c r="B15" s="151"/>
      <c r="C15" s="150"/>
      <c r="D15" s="151"/>
    </row>
    <row r="16" ht="29.15" customHeight="1" spans="1:4">
      <c r="A16" s="154"/>
      <c r="B16" s="151"/>
      <c r="C16" s="155" t="s">
        <v>96</v>
      </c>
      <c r="D16" s="151"/>
    </row>
    <row r="17" ht="29.15" customHeight="1" spans="1:4">
      <c r="A17" s="154" t="s">
        <v>97</v>
      </c>
      <c r="B17" s="146">
        <v>20777723.33</v>
      </c>
      <c r="C17" s="150" t="s">
        <v>26</v>
      </c>
      <c r="D17" s="146">
        <v>20777723.33</v>
      </c>
    </row>
  </sheetData>
  <mergeCells count="8">
    <mergeCell ref="A3:D3"/>
    <mergeCell ref="A4:B4"/>
    <mergeCell ref="A5:B5"/>
    <mergeCell ref="C5:D5"/>
    <mergeCell ref="A6:A7"/>
    <mergeCell ref="B6:B7"/>
    <mergeCell ref="C6:C7"/>
    <mergeCell ref="D6:D7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28"/>
  <sheetViews>
    <sheetView showZeros="0" zoomScale="105" zoomScaleNormal="105" topLeftCell="D1" workbookViewId="0">
      <pane ySplit="1" topLeftCell="A3" activePane="bottomLeft" state="frozen"/>
      <selection/>
      <selection pane="bottomLeft" activeCell="G33" sqref="G33"/>
    </sheetView>
  </sheetViews>
  <sheetFormatPr defaultColWidth="9.13636363636364" defaultRowHeight="14.25" customHeight="1" outlineLevelCol="6"/>
  <cols>
    <col min="1" max="1" width="20.1363636363636" customWidth="1"/>
    <col min="2" max="2" width="37.3181818181818" customWidth="1"/>
    <col min="3" max="3" width="24.2818181818182" customWidth="1"/>
    <col min="4" max="6" width="25.0272727272727" customWidth="1"/>
    <col min="7" max="7" width="24.2818181818182" customWidth="1"/>
  </cols>
  <sheetData>
    <row r="1" customHeight="1" spans="1:7">
      <c r="A1" s="1"/>
      <c r="B1" s="1"/>
      <c r="C1" s="1"/>
      <c r="D1" s="1"/>
      <c r="E1" s="1"/>
      <c r="F1" s="1"/>
      <c r="G1" s="1"/>
    </row>
    <row r="2" ht="12" customHeight="1" spans="1:7">
      <c r="D2" s="112"/>
      <c r="F2" s="57"/>
      <c r="G2" s="57" t="s">
        <v>98</v>
      </c>
    </row>
    <row r="3" ht="39" customHeight="1" spans="1:7">
      <c r="A3" s="4" t="s">
        <v>99</v>
      </c>
      <c r="B3" s="4"/>
      <c r="C3" s="4"/>
      <c r="D3" s="4"/>
      <c r="E3" s="4"/>
      <c r="F3" s="4"/>
      <c r="G3" s="4"/>
    </row>
    <row r="4" ht="18" customHeight="1" spans="1:7">
      <c r="A4" s="5" t="str">
        <f>"单位名称："&amp;"香格里拉市上江乡小学"</f>
        <v>单位名称：香格里拉市上江乡小学</v>
      </c>
      <c r="F4" s="105"/>
      <c r="G4" s="105" t="s">
        <v>2</v>
      </c>
    </row>
    <row r="5" ht="20.25" customHeight="1" spans="1:7">
      <c r="A5" s="129" t="s">
        <v>100</v>
      </c>
      <c r="B5" s="130"/>
      <c r="C5" s="131" t="s">
        <v>31</v>
      </c>
      <c r="D5" s="12" t="s">
        <v>58</v>
      </c>
      <c r="E5" s="12"/>
      <c r="F5" s="13"/>
      <c r="G5" s="131" t="s">
        <v>59</v>
      </c>
    </row>
    <row r="6" ht="20.25" customHeight="1" spans="1:7">
      <c r="A6" s="132" t="s">
        <v>49</v>
      </c>
      <c r="B6" s="133" t="s">
        <v>50</v>
      </c>
      <c r="C6" s="96"/>
      <c r="D6" s="96" t="s">
        <v>33</v>
      </c>
      <c r="E6" s="96" t="s">
        <v>101</v>
      </c>
      <c r="F6" s="96" t="s">
        <v>102</v>
      </c>
      <c r="G6" s="96"/>
    </row>
    <row r="7" ht="13.5" customHeight="1" spans="1:7">
      <c r="A7" s="134" t="s">
        <v>103</v>
      </c>
      <c r="B7" s="134" t="s">
        <v>104</v>
      </c>
      <c r="C7" s="134" t="s">
        <v>105</v>
      </c>
      <c r="D7" s="65"/>
      <c r="E7" s="134" t="s">
        <v>106</v>
      </c>
      <c r="F7" s="134" t="s">
        <v>107</v>
      </c>
      <c r="G7" s="134" t="s">
        <v>108</v>
      </c>
    </row>
    <row r="8" ht="13.5" customHeight="1" spans="1:7">
      <c r="A8" s="108" t="s">
        <v>60</v>
      </c>
      <c r="B8" s="108" t="s">
        <v>61</v>
      </c>
      <c r="C8" s="135">
        <v>15280762.99</v>
      </c>
      <c r="D8" s="135">
        <v>15165100.99</v>
      </c>
      <c r="E8" s="135">
        <v>14753643.11</v>
      </c>
      <c r="F8" s="135">
        <v>411457.88</v>
      </c>
      <c r="G8" s="135">
        <v>115662</v>
      </c>
    </row>
    <row r="9" ht="13.5" customHeight="1" spans="1:7">
      <c r="A9" s="136" t="s">
        <v>62</v>
      </c>
      <c r="B9" s="136" t="s">
        <v>109</v>
      </c>
      <c r="C9" s="135">
        <v>15279802.99</v>
      </c>
      <c r="D9" s="135">
        <v>15165100.99</v>
      </c>
      <c r="E9" s="135">
        <v>14753643.11</v>
      </c>
      <c r="F9" s="135">
        <v>411457.88</v>
      </c>
      <c r="G9" s="135">
        <v>114702</v>
      </c>
    </row>
    <row r="10" ht="13.5" customHeight="1" spans="1:7">
      <c r="A10" s="137" t="s">
        <v>63</v>
      </c>
      <c r="B10" s="137" t="s">
        <v>110</v>
      </c>
      <c r="C10" s="135">
        <v>368400</v>
      </c>
      <c r="D10" s="135">
        <v>264000</v>
      </c>
      <c r="E10" s="135">
        <v>264000</v>
      </c>
      <c r="F10" s="135"/>
      <c r="G10" s="135">
        <v>104400</v>
      </c>
    </row>
    <row r="11" ht="13.5" customHeight="1" spans="1:7">
      <c r="A11" s="137" t="s">
        <v>64</v>
      </c>
      <c r="B11" s="137" t="s">
        <v>111</v>
      </c>
      <c r="C11" s="135">
        <v>14911402.99</v>
      </c>
      <c r="D11" s="135">
        <v>14901100.99</v>
      </c>
      <c r="E11" s="135">
        <v>14489643.11</v>
      </c>
      <c r="F11" s="135">
        <v>411457.88</v>
      </c>
      <c r="G11" s="135">
        <v>10302</v>
      </c>
    </row>
    <row r="12" ht="13.5" customHeight="1" spans="1:7">
      <c r="A12" s="136" t="s">
        <v>65</v>
      </c>
      <c r="B12" s="136" t="s">
        <v>112</v>
      </c>
      <c r="C12" s="135">
        <v>960</v>
      </c>
      <c r="D12" s="135"/>
      <c r="E12" s="135"/>
      <c r="F12" s="135"/>
      <c r="G12" s="135">
        <v>960</v>
      </c>
    </row>
    <row r="13" ht="13.5" customHeight="1" spans="1:7">
      <c r="A13" s="137" t="s">
        <v>66</v>
      </c>
      <c r="B13" s="137" t="s">
        <v>113</v>
      </c>
      <c r="C13" s="135">
        <v>960</v>
      </c>
      <c r="D13" s="135"/>
      <c r="E13" s="135"/>
      <c r="F13" s="135"/>
      <c r="G13" s="135">
        <v>960</v>
      </c>
    </row>
    <row r="14" ht="13.5" customHeight="1" spans="1:7">
      <c r="A14" s="108" t="s">
        <v>67</v>
      </c>
      <c r="B14" s="108" t="s">
        <v>68</v>
      </c>
      <c r="C14" s="135">
        <v>2198360</v>
      </c>
      <c r="D14" s="135">
        <v>2198360</v>
      </c>
      <c r="E14" s="135">
        <v>2176460</v>
      </c>
      <c r="F14" s="135">
        <v>21900</v>
      </c>
      <c r="G14" s="135"/>
    </row>
    <row r="15" ht="13.5" customHeight="1" spans="1:7">
      <c r="A15" s="136" t="s">
        <v>69</v>
      </c>
      <c r="B15" s="136" t="s">
        <v>114</v>
      </c>
      <c r="C15" s="135">
        <v>2089100</v>
      </c>
      <c r="D15" s="135">
        <v>2089100</v>
      </c>
      <c r="E15" s="135">
        <v>2067200</v>
      </c>
      <c r="F15" s="135">
        <v>21900</v>
      </c>
      <c r="G15" s="135"/>
    </row>
    <row r="16" ht="13.5" customHeight="1" spans="1:7">
      <c r="A16" s="137" t="s">
        <v>70</v>
      </c>
      <c r="B16" s="137" t="s">
        <v>115</v>
      </c>
      <c r="C16" s="135">
        <v>2067200</v>
      </c>
      <c r="D16" s="135">
        <v>2067200</v>
      </c>
      <c r="E16" s="135">
        <v>2067200</v>
      </c>
      <c r="F16" s="135"/>
      <c r="G16" s="135"/>
    </row>
    <row r="17" ht="13.5" customHeight="1" spans="1:7">
      <c r="A17" s="137" t="s">
        <v>72</v>
      </c>
      <c r="B17" s="137" t="s">
        <v>116</v>
      </c>
      <c r="C17" s="135">
        <v>21900</v>
      </c>
      <c r="D17" s="135">
        <v>21900</v>
      </c>
      <c r="E17" s="135"/>
      <c r="F17" s="135">
        <v>21900</v>
      </c>
      <c r="G17" s="135"/>
    </row>
    <row r="18" ht="13.5" customHeight="1" spans="1:7">
      <c r="A18" s="136" t="s">
        <v>73</v>
      </c>
      <c r="B18" s="136" t="s">
        <v>117</v>
      </c>
      <c r="C18" s="135">
        <v>109260</v>
      </c>
      <c r="D18" s="135">
        <v>109260</v>
      </c>
      <c r="E18" s="135">
        <v>109260</v>
      </c>
      <c r="F18" s="135"/>
      <c r="G18" s="135"/>
    </row>
    <row r="19" ht="13.5" customHeight="1" spans="1:7">
      <c r="A19" s="137" t="s">
        <v>74</v>
      </c>
      <c r="B19" s="137" t="s">
        <v>118</v>
      </c>
      <c r="C19" s="135">
        <v>109260</v>
      </c>
      <c r="D19" s="135">
        <v>109260</v>
      </c>
      <c r="E19" s="135">
        <v>109260</v>
      </c>
      <c r="F19" s="135"/>
      <c r="G19" s="135"/>
    </row>
    <row r="20" ht="13.5" customHeight="1" spans="1:7">
      <c r="A20" s="108" t="s">
        <v>75</v>
      </c>
      <c r="B20" s="108" t="s">
        <v>76</v>
      </c>
      <c r="C20" s="135">
        <v>1808503.22</v>
      </c>
      <c r="D20" s="135">
        <v>1808503.22</v>
      </c>
      <c r="E20" s="135">
        <v>1808503.22</v>
      </c>
      <c r="F20" s="135"/>
      <c r="G20" s="135"/>
    </row>
    <row r="21" ht="13.5" customHeight="1" spans="1:7">
      <c r="A21" s="136" t="s">
        <v>77</v>
      </c>
      <c r="B21" s="136" t="s">
        <v>119</v>
      </c>
      <c r="C21" s="135">
        <v>1808503.22</v>
      </c>
      <c r="D21" s="135">
        <v>1808503.22</v>
      </c>
      <c r="E21" s="135">
        <v>1808503.22</v>
      </c>
      <c r="F21" s="135"/>
      <c r="G21" s="135"/>
    </row>
    <row r="22" ht="13.5" customHeight="1" spans="1:7">
      <c r="A22" s="137" t="s">
        <v>79</v>
      </c>
      <c r="B22" s="137" t="s">
        <v>120</v>
      </c>
      <c r="C22" s="135">
        <v>935235.9</v>
      </c>
      <c r="D22" s="135">
        <v>935235.9</v>
      </c>
      <c r="E22" s="135">
        <v>935235.9</v>
      </c>
      <c r="F22" s="135"/>
      <c r="G22" s="135"/>
    </row>
    <row r="23" ht="13.5" customHeight="1" spans="1:7">
      <c r="A23" s="137" t="s">
        <v>80</v>
      </c>
      <c r="B23" s="137" t="s">
        <v>121</v>
      </c>
      <c r="C23" s="135">
        <v>823302.76</v>
      </c>
      <c r="D23" s="135">
        <v>823302.76</v>
      </c>
      <c r="E23" s="135">
        <v>823302.76</v>
      </c>
      <c r="F23" s="135"/>
      <c r="G23" s="135"/>
    </row>
    <row r="24" ht="13.5" customHeight="1" spans="1:7">
      <c r="A24" s="137" t="s">
        <v>81</v>
      </c>
      <c r="B24" s="137" t="s">
        <v>122</v>
      </c>
      <c r="C24" s="135">
        <v>49964.56</v>
      </c>
      <c r="D24" s="135">
        <v>49964.56</v>
      </c>
      <c r="E24" s="135">
        <v>49964.56</v>
      </c>
      <c r="F24" s="135"/>
      <c r="G24" s="135"/>
    </row>
    <row r="25" ht="13.5" customHeight="1" spans="1:7">
      <c r="A25" s="108" t="s">
        <v>82</v>
      </c>
      <c r="B25" s="108" t="s">
        <v>83</v>
      </c>
      <c r="C25" s="135">
        <v>1490097.12</v>
      </c>
      <c r="D25" s="135">
        <v>1490097.12</v>
      </c>
      <c r="E25" s="135">
        <v>1490097.12</v>
      </c>
      <c r="F25" s="135"/>
      <c r="G25" s="135"/>
    </row>
    <row r="26" ht="13.5" customHeight="1" spans="1:7">
      <c r="A26" s="136" t="s">
        <v>84</v>
      </c>
      <c r="B26" s="136" t="s">
        <v>123</v>
      </c>
      <c r="C26" s="135">
        <v>1490097.12</v>
      </c>
      <c r="D26" s="135">
        <v>1490097.12</v>
      </c>
      <c r="E26" s="135">
        <v>1490097.12</v>
      </c>
      <c r="F26" s="135"/>
      <c r="G26" s="135"/>
    </row>
    <row r="27" ht="13.5" customHeight="1" spans="1:7">
      <c r="A27" s="137" t="s">
        <v>85</v>
      </c>
      <c r="B27" s="137" t="s">
        <v>124</v>
      </c>
      <c r="C27" s="135">
        <v>1490097.12</v>
      </c>
      <c r="D27" s="135">
        <v>1490097.12</v>
      </c>
      <c r="E27" s="135">
        <v>1490097.12</v>
      </c>
      <c r="F27" s="135"/>
      <c r="G27" s="135"/>
    </row>
    <row r="28" ht="18" customHeight="1" spans="1:7">
      <c r="A28" s="138" t="s">
        <v>86</v>
      </c>
      <c r="B28" s="139" t="s">
        <v>86</v>
      </c>
      <c r="C28" s="140">
        <v>20777723.33</v>
      </c>
      <c r="D28" s="135">
        <v>20662061.33</v>
      </c>
      <c r="E28" s="140">
        <v>20228703.45</v>
      </c>
      <c r="F28" s="141">
        <v>433357.88</v>
      </c>
      <c r="G28" s="140">
        <v>115662</v>
      </c>
    </row>
  </sheetData>
  <mergeCells count="7">
    <mergeCell ref="A3:G3"/>
    <mergeCell ref="A4:E4"/>
    <mergeCell ref="A5:B5"/>
    <mergeCell ref="D5:F5"/>
    <mergeCell ref="A28:B28"/>
    <mergeCell ref="C5:C6"/>
    <mergeCell ref="G5:G6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8"/>
  <sheetViews>
    <sheetView showZeros="0" workbookViewId="0">
      <pane ySplit="1" topLeftCell="A2" activePane="bottomLeft" state="frozen"/>
      <selection/>
      <selection pane="bottomLeft" activeCell="B10" sqref="B10"/>
    </sheetView>
  </sheetViews>
  <sheetFormatPr defaultColWidth="9.13636363636364" defaultRowHeight="14.25" customHeight="1" outlineLevelRow="7" outlineLevelCol="5"/>
  <cols>
    <col min="1" max="1" width="27.4272727272727" customWidth="1"/>
    <col min="2" max="6" width="31.1727272727273" customWidth="1"/>
  </cols>
  <sheetData>
    <row r="1" customHeight="1" spans="1:6">
      <c r="A1" s="1"/>
      <c r="B1" s="1"/>
      <c r="C1" s="1"/>
      <c r="D1" s="1"/>
      <c r="E1" s="1"/>
      <c r="F1" s="1"/>
    </row>
    <row r="2" ht="12" customHeight="1" spans="1:6">
      <c r="A2" s="123"/>
      <c r="B2" s="123"/>
      <c r="C2" s="62"/>
      <c r="F2" s="61" t="s">
        <v>125</v>
      </c>
    </row>
    <row r="3" ht="25.5" customHeight="1" spans="1:6">
      <c r="A3" s="124" t="s">
        <v>126</v>
      </c>
      <c r="B3" s="124"/>
      <c r="C3" s="124"/>
      <c r="D3" s="124"/>
      <c r="E3" s="124"/>
      <c r="F3" s="124"/>
    </row>
    <row r="4" ht="15.75" customHeight="1" spans="1:6">
      <c r="A4" s="5" t="str">
        <f>"单位名称："&amp;"香格里拉市上江乡小学"</f>
        <v>单位名称：香格里拉市上江乡小学</v>
      </c>
      <c r="B4" s="123"/>
      <c r="C4" s="62"/>
      <c r="F4" s="61" t="s">
        <v>127</v>
      </c>
    </row>
    <row r="5" ht="19.5" customHeight="1" spans="1:6">
      <c r="A5" s="10" t="s">
        <v>128</v>
      </c>
      <c r="B5" s="16" t="s">
        <v>129</v>
      </c>
      <c r="C5" s="11" t="s">
        <v>130</v>
      </c>
      <c r="D5" s="12"/>
      <c r="E5" s="13"/>
      <c r="F5" s="16" t="s">
        <v>131</v>
      </c>
    </row>
    <row r="6" ht="19.5" customHeight="1" spans="1:6">
      <c r="A6" s="18"/>
      <c r="B6" s="19"/>
      <c r="C6" s="65" t="s">
        <v>33</v>
      </c>
      <c r="D6" s="65" t="s">
        <v>132</v>
      </c>
      <c r="E6" s="65" t="s">
        <v>133</v>
      </c>
      <c r="F6" s="19"/>
    </row>
    <row r="7" ht="18.75" customHeight="1" spans="1:6">
      <c r="A7" s="125">
        <v>1</v>
      </c>
      <c r="B7" s="125">
        <v>2</v>
      </c>
      <c r="C7" s="126">
        <v>3</v>
      </c>
      <c r="D7" s="125">
        <v>4</v>
      </c>
      <c r="E7" s="125">
        <v>5</v>
      </c>
      <c r="F7" s="125">
        <v>6</v>
      </c>
    </row>
    <row r="8" ht="18.75" customHeight="1" spans="1:6">
      <c r="A8" s="127">
        <v>1222.5</v>
      </c>
      <c r="B8" s="128"/>
      <c r="C8" s="127">
        <v>1222.5</v>
      </c>
      <c r="D8" s="128">
        <v>0</v>
      </c>
      <c r="E8" s="127">
        <v>1222.5</v>
      </c>
      <c r="F8" s="128">
        <v>0</v>
      </c>
    </row>
  </sheetData>
  <mergeCells count="6">
    <mergeCell ref="A3:F3"/>
    <mergeCell ref="A4:D4"/>
    <mergeCell ref="C5:E5"/>
    <mergeCell ref="A5:A6"/>
    <mergeCell ref="B5:B6"/>
    <mergeCell ref="F5:F6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47"/>
  <sheetViews>
    <sheetView showZeros="0" topLeftCell="J1" workbookViewId="0">
      <pane ySplit="1" topLeftCell="A26" activePane="bottomLeft" state="frozen"/>
      <selection/>
      <selection pane="bottomLeft" activeCell="M52" sqref="M52"/>
    </sheetView>
  </sheetViews>
  <sheetFormatPr defaultColWidth="9.13636363636364" defaultRowHeight="14.25" customHeight="1"/>
  <cols>
    <col min="1" max="1" width="28.7" customWidth="1"/>
    <col min="2" max="3" width="23.8545454545455" customWidth="1"/>
    <col min="4" max="4" width="14.6" customWidth="1"/>
    <col min="5" max="5" width="18.4545454545455" customWidth="1"/>
    <col min="6" max="6" width="14.7363636363636" customWidth="1"/>
    <col min="7" max="7" width="18.8818181818182" customWidth="1"/>
    <col min="8" max="13" width="15.3181818181818" customWidth="1"/>
    <col min="14" max="16" width="14.7363636363636" customWidth="1"/>
    <col min="17" max="17" width="14.8818181818182" customWidth="1"/>
    <col min="18" max="23" width="15.0272727272727" customWidth="1"/>
  </cols>
  <sheetData>
    <row r="1" customHeight="1" spans="1:2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ht="13.5" customHeight="1" spans="1:23">
      <c r="D2" s="2"/>
      <c r="E2" s="2"/>
      <c r="F2" s="2"/>
      <c r="G2" s="2"/>
      <c r="U2" s="112"/>
      <c r="W2" s="57" t="s">
        <v>134</v>
      </c>
    </row>
    <row r="3" ht="27.75" customHeight="1" spans="1:23">
      <c r="A3" s="30" t="s">
        <v>135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</row>
    <row r="4" ht="13.5" customHeight="1" spans="1:23">
      <c r="A4" s="5" t="str">
        <f>"单位名称："&amp;"香格里拉市上江乡小学"</f>
        <v>单位名称：香格里拉市上江乡小学</v>
      </c>
      <c r="B4" s="6"/>
      <c r="C4" s="6"/>
      <c r="D4" s="6"/>
      <c r="E4" s="6"/>
      <c r="F4" s="6"/>
      <c r="G4" s="6"/>
      <c r="H4" s="7"/>
      <c r="I4" s="7"/>
      <c r="J4" s="7"/>
      <c r="K4" s="7"/>
      <c r="L4" s="7"/>
      <c r="M4" s="7"/>
      <c r="N4" s="7"/>
      <c r="O4" s="7"/>
      <c r="P4" s="7"/>
      <c r="Q4" s="7"/>
      <c r="U4" s="112"/>
      <c r="W4" s="105" t="s">
        <v>127</v>
      </c>
    </row>
    <row r="5" ht="21.75" customHeight="1" spans="1:23">
      <c r="A5" s="9" t="s">
        <v>136</v>
      </c>
      <c r="B5" s="9" t="s">
        <v>137</v>
      </c>
      <c r="C5" s="9" t="s">
        <v>138</v>
      </c>
      <c r="D5" s="10" t="s">
        <v>139</v>
      </c>
      <c r="E5" s="10" t="s">
        <v>140</v>
      </c>
      <c r="F5" s="10" t="s">
        <v>141</v>
      </c>
      <c r="G5" s="10" t="s">
        <v>142</v>
      </c>
      <c r="H5" s="65" t="s">
        <v>143</v>
      </c>
      <c r="I5" s="65"/>
      <c r="J5" s="65"/>
      <c r="K5" s="65"/>
      <c r="L5" s="114"/>
      <c r="M5" s="114"/>
      <c r="N5" s="114"/>
      <c r="O5" s="114"/>
      <c r="P5" s="114"/>
      <c r="Q5" s="50"/>
      <c r="R5" s="65"/>
      <c r="S5" s="65"/>
      <c r="T5" s="65"/>
      <c r="U5" s="65"/>
      <c r="V5" s="65"/>
      <c r="W5" s="65"/>
    </row>
    <row r="6" ht="21.75" customHeight="1" spans="1:23">
      <c r="A6" s="14"/>
      <c r="B6" s="14"/>
      <c r="C6" s="14"/>
      <c r="D6" s="15"/>
      <c r="E6" s="15"/>
      <c r="F6" s="15"/>
      <c r="G6" s="15"/>
      <c r="H6" s="65" t="s">
        <v>31</v>
      </c>
      <c r="I6" s="50" t="s">
        <v>34</v>
      </c>
      <c r="J6" s="50"/>
      <c r="K6" s="50"/>
      <c r="L6" s="114"/>
      <c r="M6" s="114"/>
      <c r="N6" s="114" t="s">
        <v>144</v>
      </c>
      <c r="O6" s="114"/>
      <c r="P6" s="114"/>
      <c r="Q6" s="50" t="s">
        <v>37</v>
      </c>
      <c r="R6" s="65" t="s">
        <v>52</v>
      </c>
      <c r="S6" s="50"/>
      <c r="T6" s="50"/>
      <c r="U6" s="50"/>
      <c r="V6" s="50"/>
      <c r="W6" s="50"/>
    </row>
    <row r="7" ht="15" customHeight="1" spans="1:23">
      <c r="A7" s="17"/>
      <c r="B7" s="17"/>
      <c r="C7" s="17"/>
      <c r="D7" s="18"/>
      <c r="E7" s="18"/>
      <c r="F7" s="18"/>
      <c r="G7" s="18"/>
      <c r="H7" s="65"/>
      <c r="I7" s="50" t="s">
        <v>145</v>
      </c>
      <c r="J7" s="50" t="s">
        <v>146</v>
      </c>
      <c r="K7" s="50" t="s">
        <v>147</v>
      </c>
      <c r="L7" s="119" t="s">
        <v>148</v>
      </c>
      <c r="M7" s="119" t="s">
        <v>149</v>
      </c>
      <c r="N7" s="119" t="s">
        <v>34</v>
      </c>
      <c r="O7" s="119" t="s">
        <v>35</v>
      </c>
      <c r="P7" s="119" t="s">
        <v>36</v>
      </c>
      <c r="Q7" s="50"/>
      <c r="R7" s="50" t="s">
        <v>33</v>
      </c>
      <c r="S7" s="50" t="s">
        <v>44</v>
      </c>
      <c r="T7" s="50" t="s">
        <v>150</v>
      </c>
      <c r="U7" s="50" t="s">
        <v>40</v>
      </c>
      <c r="V7" s="50" t="s">
        <v>41</v>
      </c>
      <c r="W7" s="50" t="s">
        <v>42</v>
      </c>
    </row>
    <row r="8" ht="27.75" customHeight="1" spans="1:23">
      <c r="A8" s="17"/>
      <c r="B8" s="17"/>
      <c r="C8" s="17"/>
      <c r="D8" s="18"/>
      <c r="E8" s="18"/>
      <c r="F8" s="18"/>
      <c r="G8" s="18"/>
      <c r="H8" s="65"/>
      <c r="I8" s="50"/>
      <c r="J8" s="50"/>
      <c r="K8" s="50"/>
      <c r="L8" s="119"/>
      <c r="M8" s="119"/>
      <c r="N8" s="119"/>
      <c r="O8" s="119"/>
      <c r="P8" s="119"/>
      <c r="Q8" s="50"/>
      <c r="R8" s="50"/>
      <c r="S8" s="50"/>
      <c r="T8" s="50"/>
      <c r="U8" s="50"/>
      <c r="V8" s="50"/>
      <c r="W8" s="50"/>
    </row>
    <row r="9" ht="15" customHeight="1" spans="1:23">
      <c r="A9" s="120">
        <v>1</v>
      </c>
      <c r="B9" s="120">
        <v>2</v>
      </c>
      <c r="C9" s="120">
        <v>3</v>
      </c>
      <c r="D9" s="120">
        <v>4</v>
      </c>
      <c r="E9" s="120">
        <v>5</v>
      </c>
      <c r="F9" s="120">
        <v>6</v>
      </c>
      <c r="G9" s="120">
        <v>7</v>
      </c>
      <c r="H9" s="120">
        <v>8</v>
      </c>
      <c r="I9" s="120">
        <v>9</v>
      </c>
      <c r="J9" s="120">
        <v>10</v>
      </c>
      <c r="K9" s="120">
        <v>11</v>
      </c>
      <c r="L9" s="120">
        <v>12</v>
      </c>
      <c r="M9" s="120">
        <v>13</v>
      </c>
      <c r="N9" s="120">
        <v>14</v>
      </c>
      <c r="O9" s="120">
        <v>15</v>
      </c>
      <c r="P9" s="120">
        <v>16</v>
      </c>
      <c r="Q9" s="120">
        <v>17</v>
      </c>
      <c r="R9" s="120">
        <v>18</v>
      </c>
      <c r="S9" s="120">
        <v>19</v>
      </c>
      <c r="T9" s="120">
        <v>20</v>
      </c>
      <c r="U9" s="120">
        <v>21</v>
      </c>
      <c r="V9" s="120">
        <v>22</v>
      </c>
      <c r="W9" s="120">
        <v>23</v>
      </c>
    </row>
    <row r="10" ht="18.75" customHeight="1" spans="1:23">
      <c r="A10" s="121" t="s">
        <v>46</v>
      </c>
      <c r="B10" s="121" t="s">
        <v>151</v>
      </c>
      <c r="C10" s="121" t="s">
        <v>152</v>
      </c>
      <c r="D10" s="121" t="s">
        <v>64</v>
      </c>
      <c r="E10" s="121" t="s">
        <v>111</v>
      </c>
      <c r="F10" s="121" t="s">
        <v>153</v>
      </c>
      <c r="G10" s="121" t="s">
        <v>154</v>
      </c>
      <c r="H10" s="122">
        <v>3233184</v>
      </c>
      <c r="I10" s="122">
        <v>3233184</v>
      </c>
      <c r="J10" s="122"/>
      <c r="K10" s="122"/>
      <c r="L10" s="122">
        <v>3233184</v>
      </c>
      <c r="M10" s="122"/>
      <c r="N10" s="25"/>
      <c r="O10" s="25"/>
      <c r="P10" s="25"/>
      <c r="Q10" s="25"/>
      <c r="R10" s="25"/>
      <c r="S10" s="25"/>
      <c r="T10" s="25"/>
      <c r="U10" s="25"/>
      <c r="V10" s="25"/>
      <c r="W10" s="25"/>
    </row>
    <row r="11" ht="18.75" customHeight="1" spans="1:23">
      <c r="A11" s="121" t="s">
        <v>46</v>
      </c>
      <c r="B11" s="121" t="s">
        <v>151</v>
      </c>
      <c r="C11" s="121" t="s">
        <v>152</v>
      </c>
      <c r="D11" s="121" t="s">
        <v>64</v>
      </c>
      <c r="E11" s="121" t="s">
        <v>111</v>
      </c>
      <c r="F11" s="121" t="s">
        <v>155</v>
      </c>
      <c r="G11" s="121" t="s">
        <v>156</v>
      </c>
      <c r="H11" s="122">
        <v>540000</v>
      </c>
      <c r="I11" s="122">
        <v>540000</v>
      </c>
      <c r="J11" s="122"/>
      <c r="K11" s="122"/>
      <c r="L11" s="122">
        <v>540000</v>
      </c>
      <c r="M11" s="122"/>
      <c r="N11" s="25"/>
      <c r="O11" s="25"/>
      <c r="P11" s="25"/>
      <c r="Q11" s="25"/>
      <c r="R11" s="25"/>
      <c r="S11" s="25"/>
      <c r="T11" s="25"/>
      <c r="U11" s="25"/>
      <c r="V11" s="25"/>
      <c r="W11" s="25"/>
    </row>
    <row r="12" ht="18.75" customHeight="1" spans="1:23">
      <c r="A12" s="121" t="s">
        <v>46</v>
      </c>
      <c r="B12" s="121" t="s">
        <v>151</v>
      </c>
      <c r="C12" s="121" t="s">
        <v>152</v>
      </c>
      <c r="D12" s="121" t="s">
        <v>64</v>
      </c>
      <c r="E12" s="121" t="s">
        <v>111</v>
      </c>
      <c r="F12" s="121" t="s">
        <v>155</v>
      </c>
      <c r="G12" s="121" t="s">
        <v>156</v>
      </c>
      <c r="H12" s="122">
        <v>2390616</v>
      </c>
      <c r="I12" s="122">
        <v>2390616</v>
      </c>
      <c r="J12" s="122"/>
      <c r="K12" s="122"/>
      <c r="L12" s="122">
        <v>2390616</v>
      </c>
      <c r="M12" s="122"/>
      <c r="N12" s="25"/>
      <c r="O12" s="25"/>
      <c r="P12" s="25"/>
      <c r="Q12" s="25"/>
      <c r="R12" s="25"/>
      <c r="S12" s="25"/>
      <c r="T12" s="25"/>
      <c r="U12" s="25"/>
      <c r="V12" s="25"/>
      <c r="W12" s="25"/>
    </row>
    <row r="13" ht="18.75" customHeight="1" spans="1:23">
      <c r="A13" s="121" t="s">
        <v>46</v>
      </c>
      <c r="B13" s="121" t="s">
        <v>151</v>
      </c>
      <c r="C13" s="121" t="s">
        <v>152</v>
      </c>
      <c r="D13" s="121" t="s">
        <v>64</v>
      </c>
      <c r="E13" s="121" t="s">
        <v>111</v>
      </c>
      <c r="F13" s="121" t="s">
        <v>157</v>
      </c>
      <c r="G13" s="121" t="s">
        <v>158</v>
      </c>
      <c r="H13" s="122">
        <v>4544784</v>
      </c>
      <c r="I13" s="122">
        <v>4544784</v>
      </c>
      <c r="J13" s="122"/>
      <c r="K13" s="122"/>
      <c r="L13" s="122">
        <v>4544784</v>
      </c>
      <c r="M13" s="122"/>
      <c r="N13" s="25"/>
      <c r="O13" s="25"/>
      <c r="P13" s="25"/>
      <c r="Q13" s="25"/>
      <c r="R13" s="25"/>
      <c r="S13" s="25"/>
      <c r="T13" s="25"/>
      <c r="U13" s="25"/>
      <c r="V13" s="25"/>
      <c r="W13" s="25"/>
    </row>
    <row r="14" ht="18.75" customHeight="1" spans="1:23">
      <c r="A14" s="121" t="s">
        <v>46</v>
      </c>
      <c r="B14" s="121" t="s">
        <v>159</v>
      </c>
      <c r="C14" s="121" t="s">
        <v>160</v>
      </c>
      <c r="D14" s="121" t="s">
        <v>64</v>
      </c>
      <c r="E14" s="121" t="s">
        <v>111</v>
      </c>
      <c r="F14" s="121" t="s">
        <v>157</v>
      </c>
      <c r="G14" s="121" t="s">
        <v>158</v>
      </c>
      <c r="H14" s="122">
        <v>2159460</v>
      </c>
      <c r="I14" s="122">
        <v>2159460</v>
      </c>
      <c r="J14" s="122"/>
      <c r="K14" s="122"/>
      <c r="L14" s="122">
        <v>2159460</v>
      </c>
      <c r="M14" s="122"/>
      <c r="N14" s="25"/>
      <c r="O14" s="25"/>
      <c r="P14" s="25"/>
      <c r="Q14" s="25"/>
      <c r="R14" s="25"/>
      <c r="S14" s="25"/>
      <c r="T14" s="25"/>
      <c r="U14" s="25"/>
      <c r="V14" s="25"/>
      <c r="W14" s="25"/>
    </row>
    <row r="15" ht="18.75" customHeight="1" spans="1:23">
      <c r="A15" s="121" t="s">
        <v>46</v>
      </c>
      <c r="B15" s="121" t="s">
        <v>151</v>
      </c>
      <c r="C15" s="121" t="s">
        <v>152</v>
      </c>
      <c r="D15" s="121" t="s">
        <v>64</v>
      </c>
      <c r="E15" s="121" t="s">
        <v>111</v>
      </c>
      <c r="F15" s="121" t="s">
        <v>157</v>
      </c>
      <c r="G15" s="121" t="s">
        <v>158</v>
      </c>
      <c r="H15" s="122">
        <v>269432</v>
      </c>
      <c r="I15" s="122">
        <v>269432</v>
      </c>
      <c r="J15" s="122"/>
      <c r="K15" s="122"/>
      <c r="L15" s="122">
        <v>269432</v>
      </c>
      <c r="M15" s="122"/>
      <c r="N15" s="25"/>
      <c r="O15" s="25"/>
      <c r="P15" s="25"/>
      <c r="Q15" s="25"/>
      <c r="R15" s="25"/>
      <c r="S15" s="25"/>
      <c r="T15" s="25"/>
      <c r="U15" s="25"/>
      <c r="V15" s="25"/>
      <c r="W15" s="25"/>
    </row>
    <row r="16" ht="18.75" customHeight="1" spans="1:23">
      <c r="A16" s="121" t="s">
        <v>46</v>
      </c>
      <c r="B16" s="121" t="s">
        <v>161</v>
      </c>
      <c r="C16" s="121" t="s">
        <v>162</v>
      </c>
      <c r="D16" s="121" t="s">
        <v>70</v>
      </c>
      <c r="E16" s="121" t="s">
        <v>115</v>
      </c>
      <c r="F16" s="121" t="s">
        <v>163</v>
      </c>
      <c r="G16" s="121" t="s">
        <v>164</v>
      </c>
      <c r="H16" s="122">
        <v>1881180.8</v>
      </c>
      <c r="I16" s="122">
        <v>1881180.8</v>
      </c>
      <c r="J16" s="122"/>
      <c r="K16" s="122"/>
      <c r="L16" s="122">
        <v>1881180.8</v>
      </c>
      <c r="M16" s="122"/>
      <c r="N16" s="25"/>
      <c r="O16" s="25"/>
      <c r="P16" s="25"/>
      <c r="Q16" s="25"/>
      <c r="R16" s="25"/>
      <c r="S16" s="25"/>
      <c r="T16" s="25"/>
      <c r="U16" s="25"/>
      <c r="V16" s="25"/>
      <c r="W16" s="25"/>
    </row>
    <row r="17" ht="18.75" customHeight="1" spans="1:23">
      <c r="A17" s="121" t="s">
        <v>46</v>
      </c>
      <c r="B17" s="121" t="s">
        <v>161</v>
      </c>
      <c r="C17" s="121" t="s">
        <v>162</v>
      </c>
      <c r="D17" s="121" t="s">
        <v>71</v>
      </c>
      <c r="E17" s="121" t="s">
        <v>165</v>
      </c>
      <c r="F17" s="121" t="s">
        <v>166</v>
      </c>
      <c r="G17" s="121" t="s">
        <v>167</v>
      </c>
      <c r="H17" s="122"/>
      <c r="I17" s="122"/>
      <c r="J17" s="122"/>
      <c r="K17" s="122"/>
      <c r="L17" s="122"/>
      <c r="M17" s="122"/>
      <c r="N17" s="25"/>
      <c r="O17" s="25"/>
      <c r="P17" s="25"/>
      <c r="Q17" s="25"/>
      <c r="R17" s="25"/>
      <c r="S17" s="25"/>
      <c r="T17" s="25"/>
      <c r="U17" s="25"/>
      <c r="V17" s="25"/>
      <c r="W17" s="25"/>
    </row>
    <row r="18" ht="18.75" customHeight="1" spans="1:23">
      <c r="A18" s="121" t="s">
        <v>46</v>
      </c>
      <c r="B18" s="121" t="s">
        <v>161</v>
      </c>
      <c r="C18" s="121" t="s">
        <v>162</v>
      </c>
      <c r="D18" s="121" t="s">
        <v>78</v>
      </c>
      <c r="E18" s="121" t="s">
        <v>168</v>
      </c>
      <c r="F18" s="121" t="s">
        <v>169</v>
      </c>
      <c r="G18" s="121" t="s">
        <v>170</v>
      </c>
      <c r="H18" s="122"/>
      <c r="I18" s="122"/>
      <c r="J18" s="122"/>
      <c r="K18" s="122"/>
      <c r="L18" s="122"/>
      <c r="M18" s="122"/>
      <c r="N18" s="25"/>
      <c r="O18" s="25"/>
      <c r="P18" s="25"/>
      <c r="Q18" s="25"/>
      <c r="R18" s="25"/>
      <c r="S18" s="25"/>
      <c r="T18" s="25"/>
      <c r="U18" s="25"/>
      <c r="V18" s="25"/>
      <c r="W18" s="25"/>
    </row>
    <row r="19" ht="18.75" customHeight="1" spans="1:23">
      <c r="A19" s="121" t="s">
        <v>46</v>
      </c>
      <c r="B19" s="121" t="s">
        <v>161</v>
      </c>
      <c r="C19" s="121" t="s">
        <v>162</v>
      </c>
      <c r="D19" s="121" t="s">
        <v>79</v>
      </c>
      <c r="E19" s="121" t="s">
        <v>120</v>
      </c>
      <c r="F19" s="121" t="s">
        <v>169</v>
      </c>
      <c r="G19" s="121" t="s">
        <v>170</v>
      </c>
      <c r="H19" s="122">
        <v>861603.3</v>
      </c>
      <c r="I19" s="122">
        <v>861603.3</v>
      </c>
      <c r="J19" s="122"/>
      <c r="K19" s="122"/>
      <c r="L19" s="122">
        <v>861603.3</v>
      </c>
      <c r="M19" s="122"/>
      <c r="N19" s="25"/>
      <c r="O19" s="25"/>
      <c r="P19" s="25"/>
      <c r="Q19" s="25"/>
      <c r="R19" s="25"/>
      <c r="S19" s="25"/>
      <c r="T19" s="25"/>
      <c r="U19" s="25"/>
      <c r="V19" s="25"/>
      <c r="W19" s="25"/>
    </row>
    <row r="20" ht="18.75" customHeight="1" spans="1:23">
      <c r="A20" s="121" t="s">
        <v>46</v>
      </c>
      <c r="B20" s="121" t="s">
        <v>161</v>
      </c>
      <c r="C20" s="121" t="s">
        <v>162</v>
      </c>
      <c r="D20" s="121" t="s">
        <v>80</v>
      </c>
      <c r="E20" s="121" t="s">
        <v>121</v>
      </c>
      <c r="F20" s="121" t="s">
        <v>171</v>
      </c>
      <c r="G20" s="121" t="s">
        <v>172</v>
      </c>
      <c r="H20" s="122">
        <v>459521.76</v>
      </c>
      <c r="I20" s="122">
        <v>459521.76</v>
      </c>
      <c r="J20" s="122"/>
      <c r="K20" s="122"/>
      <c r="L20" s="122">
        <v>459521.76</v>
      </c>
      <c r="M20" s="122"/>
      <c r="N20" s="25"/>
      <c r="O20" s="25"/>
      <c r="P20" s="25"/>
      <c r="Q20" s="25"/>
      <c r="R20" s="25"/>
      <c r="S20" s="25"/>
      <c r="T20" s="25"/>
      <c r="U20" s="25"/>
      <c r="V20" s="25"/>
      <c r="W20" s="25"/>
    </row>
    <row r="21" ht="18.75" customHeight="1" spans="1:23">
      <c r="A21" s="121" t="s">
        <v>46</v>
      </c>
      <c r="B21" s="121" t="s">
        <v>161</v>
      </c>
      <c r="C21" s="121" t="s">
        <v>162</v>
      </c>
      <c r="D21" s="121" t="s">
        <v>80</v>
      </c>
      <c r="E21" s="121" t="s">
        <v>121</v>
      </c>
      <c r="F21" s="121" t="s">
        <v>171</v>
      </c>
      <c r="G21" s="121" t="s">
        <v>172</v>
      </c>
      <c r="H21" s="122">
        <v>363781</v>
      </c>
      <c r="I21" s="122">
        <v>363781</v>
      </c>
      <c r="J21" s="122"/>
      <c r="K21" s="122"/>
      <c r="L21" s="122">
        <v>363781</v>
      </c>
      <c r="M21" s="122"/>
      <c r="N21" s="25"/>
      <c r="O21" s="25"/>
      <c r="P21" s="25"/>
      <c r="Q21" s="25"/>
      <c r="R21" s="25"/>
      <c r="S21" s="25"/>
      <c r="T21" s="25"/>
      <c r="U21" s="25"/>
      <c r="V21" s="25"/>
      <c r="W21" s="25"/>
    </row>
    <row r="22" ht="18.75" customHeight="1" spans="1:23">
      <c r="A22" s="121" t="s">
        <v>46</v>
      </c>
      <c r="B22" s="121" t="s">
        <v>161</v>
      </c>
      <c r="C22" s="121" t="s">
        <v>162</v>
      </c>
      <c r="D22" s="121" t="s">
        <v>81</v>
      </c>
      <c r="E22" s="121" t="s">
        <v>122</v>
      </c>
      <c r="F22" s="121" t="s">
        <v>173</v>
      </c>
      <c r="G22" s="121" t="s">
        <v>174</v>
      </c>
      <c r="H22" s="122">
        <v>23514.76</v>
      </c>
      <c r="I22" s="122">
        <v>23514.76</v>
      </c>
      <c r="J22" s="122"/>
      <c r="K22" s="122"/>
      <c r="L22" s="122">
        <v>23514.76</v>
      </c>
      <c r="M22" s="122"/>
      <c r="N22" s="25"/>
      <c r="O22" s="25"/>
      <c r="P22" s="25"/>
      <c r="Q22" s="25"/>
      <c r="R22" s="25"/>
      <c r="S22" s="25"/>
      <c r="T22" s="25"/>
      <c r="U22" s="25"/>
      <c r="V22" s="25"/>
      <c r="W22" s="25"/>
    </row>
    <row r="23" ht="18.75" customHeight="1" spans="1:23">
      <c r="A23" s="121" t="s">
        <v>46</v>
      </c>
      <c r="B23" s="121" t="s">
        <v>161</v>
      </c>
      <c r="C23" s="121" t="s">
        <v>162</v>
      </c>
      <c r="D23" s="121" t="s">
        <v>64</v>
      </c>
      <c r="E23" s="121" t="s">
        <v>111</v>
      </c>
      <c r="F23" s="121" t="s">
        <v>173</v>
      </c>
      <c r="G23" s="121" t="s">
        <v>174</v>
      </c>
      <c r="H23" s="122">
        <v>80416.31</v>
      </c>
      <c r="I23" s="122">
        <v>80416.31</v>
      </c>
      <c r="J23" s="122"/>
      <c r="K23" s="122"/>
      <c r="L23" s="122">
        <v>80416.31</v>
      </c>
      <c r="M23" s="122"/>
      <c r="N23" s="25"/>
      <c r="O23" s="25"/>
      <c r="P23" s="25"/>
      <c r="Q23" s="25"/>
      <c r="R23" s="25"/>
      <c r="S23" s="25"/>
      <c r="T23" s="25"/>
      <c r="U23" s="25"/>
      <c r="V23" s="25"/>
      <c r="W23" s="25"/>
    </row>
    <row r="24" ht="18.75" customHeight="1" spans="1:23">
      <c r="A24" s="121" t="s">
        <v>46</v>
      </c>
      <c r="B24" s="121" t="s">
        <v>161</v>
      </c>
      <c r="C24" s="121" t="s">
        <v>162</v>
      </c>
      <c r="D24" s="121" t="s">
        <v>81</v>
      </c>
      <c r="E24" s="121" t="s">
        <v>122</v>
      </c>
      <c r="F24" s="121" t="s">
        <v>173</v>
      </c>
      <c r="G24" s="121" t="s">
        <v>174</v>
      </c>
      <c r="H24" s="122">
        <v>19320</v>
      </c>
      <c r="I24" s="122">
        <v>19320</v>
      </c>
      <c r="J24" s="122"/>
      <c r="K24" s="122"/>
      <c r="L24" s="122">
        <v>19320</v>
      </c>
      <c r="M24" s="122"/>
      <c r="N24" s="25"/>
      <c r="O24" s="25"/>
      <c r="P24" s="25"/>
      <c r="Q24" s="25"/>
      <c r="R24" s="25"/>
      <c r="S24" s="25"/>
      <c r="T24" s="25"/>
      <c r="U24" s="25"/>
      <c r="V24" s="25"/>
      <c r="W24" s="25"/>
    </row>
    <row r="25" ht="18.75" customHeight="1" spans="1:23">
      <c r="A25" s="121" t="s">
        <v>46</v>
      </c>
      <c r="B25" s="121" t="s">
        <v>161</v>
      </c>
      <c r="C25" s="121" t="s">
        <v>162</v>
      </c>
      <c r="D25" s="121" t="s">
        <v>81</v>
      </c>
      <c r="E25" s="121" t="s">
        <v>122</v>
      </c>
      <c r="F25" s="121" t="s">
        <v>173</v>
      </c>
      <c r="G25" s="121" t="s">
        <v>174</v>
      </c>
      <c r="H25" s="122"/>
      <c r="I25" s="122"/>
      <c r="J25" s="122"/>
      <c r="K25" s="122"/>
      <c r="L25" s="122"/>
      <c r="M25" s="122"/>
      <c r="N25" s="25"/>
      <c r="O25" s="25"/>
      <c r="P25" s="25"/>
      <c r="Q25" s="25"/>
      <c r="R25" s="25"/>
      <c r="S25" s="25"/>
      <c r="T25" s="25"/>
      <c r="U25" s="25"/>
      <c r="V25" s="25"/>
      <c r="W25" s="25"/>
    </row>
    <row r="26" ht="18.75" customHeight="1" spans="1:23">
      <c r="A26" s="121" t="s">
        <v>46</v>
      </c>
      <c r="B26" s="121" t="s">
        <v>161</v>
      </c>
      <c r="C26" s="121" t="s">
        <v>162</v>
      </c>
      <c r="D26" s="121" t="s">
        <v>81</v>
      </c>
      <c r="E26" s="121" t="s">
        <v>122</v>
      </c>
      <c r="F26" s="121" t="s">
        <v>173</v>
      </c>
      <c r="G26" s="121" t="s">
        <v>174</v>
      </c>
      <c r="H26" s="122"/>
      <c r="I26" s="122"/>
      <c r="J26" s="122"/>
      <c r="K26" s="122"/>
      <c r="L26" s="122"/>
      <c r="M26" s="122"/>
      <c r="N26" s="25"/>
      <c r="O26" s="25"/>
      <c r="P26" s="25"/>
      <c r="Q26" s="25"/>
      <c r="R26" s="25"/>
      <c r="S26" s="25"/>
      <c r="T26" s="25"/>
      <c r="U26" s="25"/>
      <c r="V26" s="25"/>
      <c r="W26" s="25"/>
    </row>
    <row r="27" ht="18.75" customHeight="1" spans="1:23">
      <c r="A27" s="121" t="s">
        <v>46</v>
      </c>
      <c r="B27" s="121" t="s">
        <v>175</v>
      </c>
      <c r="C27" s="121" t="s">
        <v>124</v>
      </c>
      <c r="D27" s="121" t="s">
        <v>85</v>
      </c>
      <c r="E27" s="121" t="s">
        <v>124</v>
      </c>
      <c r="F27" s="121" t="s">
        <v>176</v>
      </c>
      <c r="G27" s="121" t="s">
        <v>124</v>
      </c>
      <c r="H27" s="122">
        <v>1490097.12</v>
      </c>
      <c r="I27" s="122">
        <v>1490097.12</v>
      </c>
      <c r="J27" s="122"/>
      <c r="K27" s="122"/>
      <c r="L27" s="122">
        <v>1490097.12</v>
      </c>
      <c r="M27" s="122"/>
      <c r="N27" s="25"/>
      <c r="O27" s="25"/>
      <c r="P27" s="25"/>
      <c r="Q27" s="25"/>
      <c r="R27" s="25"/>
      <c r="S27" s="25"/>
      <c r="T27" s="25"/>
      <c r="U27" s="25"/>
      <c r="V27" s="25"/>
      <c r="W27" s="25"/>
    </row>
    <row r="28" ht="18.75" customHeight="1" spans="1:23">
      <c r="A28" s="121" t="s">
        <v>46</v>
      </c>
      <c r="B28" s="121" t="s">
        <v>177</v>
      </c>
      <c r="C28" s="121" t="s">
        <v>178</v>
      </c>
      <c r="D28" s="121" t="s">
        <v>64</v>
      </c>
      <c r="E28" s="121" t="s">
        <v>111</v>
      </c>
      <c r="F28" s="121" t="s">
        <v>179</v>
      </c>
      <c r="G28" s="121" t="s">
        <v>180</v>
      </c>
      <c r="H28" s="122">
        <v>10000</v>
      </c>
      <c r="I28" s="122">
        <v>10000</v>
      </c>
      <c r="J28" s="122"/>
      <c r="K28" s="122"/>
      <c r="L28" s="122">
        <v>10000</v>
      </c>
      <c r="M28" s="122"/>
      <c r="N28" s="25"/>
      <c r="O28" s="25"/>
      <c r="P28" s="25"/>
      <c r="Q28" s="25"/>
      <c r="R28" s="25"/>
      <c r="S28" s="25"/>
      <c r="T28" s="25"/>
      <c r="U28" s="25"/>
      <c r="V28" s="25"/>
      <c r="W28" s="25"/>
    </row>
    <row r="29" ht="18.75" customHeight="1" spans="1:23">
      <c r="A29" s="121" t="s">
        <v>46</v>
      </c>
      <c r="B29" s="121" t="s">
        <v>181</v>
      </c>
      <c r="C29" s="121" t="s">
        <v>182</v>
      </c>
      <c r="D29" s="121" t="s">
        <v>64</v>
      </c>
      <c r="E29" s="121" t="s">
        <v>111</v>
      </c>
      <c r="F29" s="121" t="s">
        <v>183</v>
      </c>
      <c r="G29" s="121" t="s">
        <v>184</v>
      </c>
      <c r="H29" s="122">
        <v>1222.5</v>
      </c>
      <c r="I29" s="122">
        <v>1222.5</v>
      </c>
      <c r="J29" s="122"/>
      <c r="K29" s="122"/>
      <c r="L29" s="122">
        <v>1222.5</v>
      </c>
      <c r="M29" s="122"/>
      <c r="N29" s="25"/>
      <c r="O29" s="25"/>
      <c r="P29" s="25"/>
      <c r="Q29" s="25"/>
      <c r="R29" s="25"/>
      <c r="S29" s="25"/>
      <c r="T29" s="25"/>
      <c r="U29" s="25"/>
      <c r="V29" s="25"/>
      <c r="W29" s="25"/>
    </row>
    <row r="30" ht="18.75" customHeight="1" spans="1:23">
      <c r="A30" s="121" t="s">
        <v>46</v>
      </c>
      <c r="B30" s="121" t="s">
        <v>177</v>
      </c>
      <c r="C30" s="121" t="s">
        <v>178</v>
      </c>
      <c r="D30" s="121" t="s">
        <v>64</v>
      </c>
      <c r="E30" s="121" t="s">
        <v>111</v>
      </c>
      <c r="F30" s="121" t="s">
        <v>185</v>
      </c>
      <c r="G30" s="121" t="s">
        <v>186</v>
      </c>
      <c r="H30" s="122">
        <v>40000</v>
      </c>
      <c r="I30" s="122">
        <v>40000</v>
      </c>
      <c r="J30" s="122"/>
      <c r="K30" s="122"/>
      <c r="L30" s="122">
        <v>40000</v>
      </c>
      <c r="M30" s="122"/>
      <c r="N30" s="25"/>
      <c r="O30" s="25"/>
      <c r="P30" s="25"/>
      <c r="Q30" s="25"/>
      <c r="R30" s="25"/>
      <c r="S30" s="25"/>
      <c r="T30" s="25"/>
      <c r="U30" s="25"/>
      <c r="V30" s="25"/>
      <c r="W30" s="25"/>
    </row>
    <row r="31" ht="18.75" customHeight="1" spans="1:23">
      <c r="A31" s="121" t="s">
        <v>46</v>
      </c>
      <c r="B31" s="121" t="s">
        <v>177</v>
      </c>
      <c r="C31" s="121" t="s">
        <v>178</v>
      </c>
      <c r="D31" s="121" t="s">
        <v>64</v>
      </c>
      <c r="E31" s="121" t="s">
        <v>111</v>
      </c>
      <c r="F31" s="121" t="s">
        <v>187</v>
      </c>
      <c r="G31" s="121" t="s">
        <v>188</v>
      </c>
      <c r="H31" s="122">
        <v>57077.5</v>
      </c>
      <c r="I31" s="122">
        <v>57077.5</v>
      </c>
      <c r="J31" s="122"/>
      <c r="K31" s="122"/>
      <c r="L31" s="122">
        <v>57077.5</v>
      </c>
      <c r="M31" s="122"/>
      <c r="N31" s="25"/>
      <c r="O31" s="25"/>
      <c r="P31" s="25"/>
      <c r="Q31" s="25"/>
      <c r="R31" s="25"/>
      <c r="S31" s="25"/>
      <c r="T31" s="25"/>
      <c r="U31" s="25"/>
      <c r="V31" s="25"/>
      <c r="W31" s="25"/>
    </row>
    <row r="32" ht="18.75" customHeight="1" spans="1:23">
      <c r="A32" s="121" t="s">
        <v>46</v>
      </c>
      <c r="B32" s="121" t="s">
        <v>189</v>
      </c>
      <c r="C32" s="121" t="s">
        <v>190</v>
      </c>
      <c r="D32" s="121" t="s">
        <v>64</v>
      </c>
      <c r="E32" s="121" t="s">
        <v>111</v>
      </c>
      <c r="F32" s="121" t="s">
        <v>187</v>
      </c>
      <c r="G32" s="121" t="s">
        <v>188</v>
      </c>
      <c r="H32" s="122">
        <v>2000</v>
      </c>
      <c r="I32" s="122">
        <v>2000</v>
      </c>
      <c r="J32" s="122"/>
      <c r="K32" s="122"/>
      <c r="L32" s="122">
        <v>2000</v>
      </c>
      <c r="M32" s="122"/>
      <c r="N32" s="25"/>
      <c r="O32" s="25"/>
      <c r="P32" s="25"/>
      <c r="Q32" s="25"/>
      <c r="R32" s="25"/>
      <c r="S32" s="25"/>
      <c r="T32" s="25"/>
      <c r="U32" s="25"/>
      <c r="V32" s="25"/>
      <c r="W32" s="25"/>
    </row>
    <row r="33" ht="18.75" customHeight="1" spans="1:23">
      <c r="A33" s="121" t="s">
        <v>46</v>
      </c>
      <c r="B33" s="121" t="s">
        <v>191</v>
      </c>
      <c r="C33" s="121" t="s">
        <v>192</v>
      </c>
      <c r="D33" s="121" t="s">
        <v>64</v>
      </c>
      <c r="E33" s="121" t="s">
        <v>111</v>
      </c>
      <c r="F33" s="121" t="s">
        <v>193</v>
      </c>
      <c r="G33" s="121" t="s">
        <v>192</v>
      </c>
      <c r="H33" s="122">
        <v>187157.88</v>
      </c>
      <c r="I33" s="122">
        <v>187157.88</v>
      </c>
      <c r="J33" s="122"/>
      <c r="K33" s="122"/>
      <c r="L33" s="122">
        <v>187157.88</v>
      </c>
      <c r="M33" s="122"/>
      <c r="N33" s="25"/>
      <c r="O33" s="25"/>
      <c r="P33" s="25"/>
      <c r="Q33" s="25"/>
      <c r="R33" s="25"/>
      <c r="S33" s="25"/>
      <c r="T33" s="25"/>
      <c r="U33" s="25"/>
      <c r="V33" s="25"/>
      <c r="W33" s="25"/>
    </row>
    <row r="34" ht="18.75" customHeight="1" spans="1:23">
      <c r="A34" s="121" t="s">
        <v>46</v>
      </c>
      <c r="B34" s="121" t="s">
        <v>194</v>
      </c>
      <c r="C34" s="121" t="s">
        <v>195</v>
      </c>
      <c r="D34" s="121" t="s">
        <v>64</v>
      </c>
      <c r="E34" s="121" t="s">
        <v>111</v>
      </c>
      <c r="F34" s="121" t="s">
        <v>196</v>
      </c>
      <c r="G34" s="121" t="s">
        <v>197</v>
      </c>
      <c r="H34" s="122">
        <v>105000</v>
      </c>
      <c r="I34" s="122">
        <v>105000</v>
      </c>
      <c r="J34" s="122"/>
      <c r="K34" s="122"/>
      <c r="L34" s="122">
        <v>105000</v>
      </c>
      <c r="M34" s="122"/>
      <c r="N34" s="25"/>
      <c r="O34" s="25"/>
      <c r="P34" s="25"/>
      <c r="Q34" s="25"/>
      <c r="R34" s="25"/>
      <c r="S34" s="25"/>
      <c r="T34" s="25"/>
      <c r="U34" s="25"/>
      <c r="V34" s="25"/>
      <c r="W34" s="25"/>
    </row>
    <row r="35" ht="18.75" customHeight="1" spans="1:23">
      <c r="A35" s="121" t="s">
        <v>46</v>
      </c>
      <c r="B35" s="121" t="s">
        <v>177</v>
      </c>
      <c r="C35" s="121" t="s">
        <v>178</v>
      </c>
      <c r="D35" s="121" t="s">
        <v>64</v>
      </c>
      <c r="E35" s="121" t="s">
        <v>111</v>
      </c>
      <c r="F35" s="121" t="s">
        <v>196</v>
      </c>
      <c r="G35" s="121" t="s">
        <v>197</v>
      </c>
      <c r="H35" s="122">
        <v>9000</v>
      </c>
      <c r="I35" s="122">
        <v>9000</v>
      </c>
      <c r="J35" s="122"/>
      <c r="K35" s="122"/>
      <c r="L35" s="122">
        <v>9000</v>
      </c>
      <c r="M35" s="122"/>
      <c r="N35" s="25"/>
      <c r="O35" s="25"/>
      <c r="P35" s="25"/>
      <c r="Q35" s="25"/>
      <c r="R35" s="25"/>
      <c r="S35" s="25"/>
      <c r="T35" s="25"/>
      <c r="U35" s="25"/>
      <c r="V35" s="25"/>
      <c r="W35" s="25"/>
    </row>
    <row r="36" ht="18.75" customHeight="1" spans="1:23">
      <c r="A36" s="121" t="s">
        <v>46</v>
      </c>
      <c r="B36" s="121" t="s">
        <v>177</v>
      </c>
      <c r="C36" s="121" t="s">
        <v>178</v>
      </c>
      <c r="D36" s="121" t="s">
        <v>72</v>
      </c>
      <c r="E36" s="121" t="s">
        <v>116</v>
      </c>
      <c r="F36" s="121" t="s">
        <v>198</v>
      </c>
      <c r="G36" s="121" t="s">
        <v>199</v>
      </c>
      <c r="H36" s="122">
        <v>21900</v>
      </c>
      <c r="I36" s="122">
        <v>21900</v>
      </c>
      <c r="J36" s="122"/>
      <c r="K36" s="122"/>
      <c r="L36" s="122">
        <v>21900</v>
      </c>
      <c r="M36" s="122"/>
      <c r="N36" s="25"/>
      <c r="O36" s="25"/>
      <c r="P36" s="25"/>
      <c r="Q36" s="25"/>
      <c r="R36" s="25"/>
      <c r="S36" s="25"/>
      <c r="T36" s="25"/>
      <c r="U36" s="25"/>
      <c r="V36" s="25"/>
      <c r="W36" s="25"/>
    </row>
    <row r="37" ht="18.75" customHeight="1" spans="1:23">
      <c r="A37" s="121" t="s">
        <v>46</v>
      </c>
      <c r="B37" s="121" t="s">
        <v>200</v>
      </c>
      <c r="C37" s="121" t="s">
        <v>201</v>
      </c>
      <c r="D37" s="121" t="s">
        <v>74</v>
      </c>
      <c r="E37" s="121" t="s">
        <v>118</v>
      </c>
      <c r="F37" s="121" t="s">
        <v>202</v>
      </c>
      <c r="G37" s="121" t="s">
        <v>203</v>
      </c>
      <c r="H37" s="122">
        <v>34416</v>
      </c>
      <c r="I37" s="122">
        <v>34416</v>
      </c>
      <c r="J37" s="122"/>
      <c r="K37" s="122"/>
      <c r="L37" s="122">
        <v>34416</v>
      </c>
      <c r="M37" s="122"/>
      <c r="N37" s="25"/>
      <c r="O37" s="25"/>
      <c r="P37" s="25"/>
      <c r="Q37" s="25"/>
      <c r="R37" s="25"/>
      <c r="S37" s="25"/>
      <c r="T37" s="25"/>
      <c r="U37" s="25"/>
      <c r="V37" s="25"/>
      <c r="W37" s="25"/>
    </row>
    <row r="38" ht="18.75" customHeight="1" spans="1:23">
      <c r="A38" s="121" t="s">
        <v>46</v>
      </c>
      <c r="B38" s="121" t="s">
        <v>200</v>
      </c>
      <c r="C38" s="121" t="s">
        <v>201</v>
      </c>
      <c r="D38" s="121" t="s">
        <v>74</v>
      </c>
      <c r="E38" s="121" t="s">
        <v>118</v>
      </c>
      <c r="F38" s="121" t="s">
        <v>202</v>
      </c>
      <c r="G38" s="121" t="s">
        <v>203</v>
      </c>
      <c r="H38" s="122">
        <v>74844</v>
      </c>
      <c r="I38" s="122">
        <v>74844</v>
      </c>
      <c r="J38" s="122"/>
      <c r="K38" s="122"/>
      <c r="L38" s="122">
        <v>74844</v>
      </c>
      <c r="M38" s="122"/>
      <c r="N38" s="25"/>
      <c r="O38" s="25"/>
      <c r="P38" s="25"/>
      <c r="Q38" s="25"/>
      <c r="R38" s="25"/>
      <c r="S38" s="25"/>
      <c r="T38" s="25"/>
      <c r="U38" s="25"/>
      <c r="V38" s="25"/>
      <c r="W38" s="25"/>
    </row>
    <row r="39" ht="18.75" customHeight="1" spans="1:23">
      <c r="A39" s="121" t="s">
        <v>46</v>
      </c>
      <c r="B39" s="121" t="s">
        <v>204</v>
      </c>
      <c r="C39" s="121" t="s">
        <v>205</v>
      </c>
      <c r="D39" s="121" t="s">
        <v>64</v>
      </c>
      <c r="E39" s="121" t="s">
        <v>111</v>
      </c>
      <c r="F39" s="121" t="s">
        <v>157</v>
      </c>
      <c r="G39" s="121" t="s">
        <v>158</v>
      </c>
      <c r="H39" s="122">
        <v>792000</v>
      </c>
      <c r="I39" s="122">
        <v>792000</v>
      </c>
      <c r="J39" s="122"/>
      <c r="K39" s="122"/>
      <c r="L39" s="122">
        <v>792000</v>
      </c>
      <c r="M39" s="122"/>
      <c r="N39" s="25"/>
      <c r="O39" s="25"/>
      <c r="P39" s="25"/>
      <c r="Q39" s="25"/>
      <c r="R39" s="25"/>
      <c r="S39" s="25"/>
      <c r="T39" s="25"/>
      <c r="U39" s="25"/>
      <c r="V39" s="25"/>
      <c r="W39" s="25"/>
    </row>
    <row r="40" ht="18.75" customHeight="1" spans="1:23">
      <c r="A40" s="121" t="s">
        <v>46</v>
      </c>
      <c r="B40" s="121" t="s">
        <v>206</v>
      </c>
      <c r="C40" s="121" t="s">
        <v>207</v>
      </c>
      <c r="D40" s="121" t="s">
        <v>64</v>
      </c>
      <c r="E40" s="121" t="s">
        <v>111</v>
      </c>
      <c r="F40" s="121" t="s">
        <v>208</v>
      </c>
      <c r="G40" s="121" t="s">
        <v>209</v>
      </c>
      <c r="H40" s="122">
        <v>376000</v>
      </c>
      <c r="I40" s="122">
        <v>376000</v>
      </c>
      <c r="J40" s="122"/>
      <c r="K40" s="122"/>
      <c r="L40" s="122">
        <v>376000</v>
      </c>
      <c r="M40" s="122"/>
      <c r="N40" s="25"/>
      <c r="O40" s="25"/>
      <c r="P40" s="25"/>
      <c r="Q40" s="25"/>
      <c r="R40" s="25"/>
      <c r="S40" s="25"/>
      <c r="T40" s="25"/>
      <c r="U40" s="25"/>
      <c r="V40" s="25"/>
      <c r="W40" s="25"/>
    </row>
    <row r="41" ht="18.75" customHeight="1" spans="1:23">
      <c r="A41" s="121" t="s">
        <v>46</v>
      </c>
      <c r="B41" s="121" t="s">
        <v>210</v>
      </c>
      <c r="C41" s="121" t="s">
        <v>211</v>
      </c>
      <c r="D41" s="121" t="s">
        <v>64</v>
      </c>
      <c r="E41" s="121" t="s">
        <v>111</v>
      </c>
      <c r="F41" s="121" t="s">
        <v>173</v>
      </c>
      <c r="G41" s="121" t="s">
        <v>174</v>
      </c>
      <c r="H41" s="122">
        <v>7750.8</v>
      </c>
      <c r="I41" s="122">
        <v>7750.8</v>
      </c>
      <c r="J41" s="122"/>
      <c r="K41" s="122"/>
      <c r="L41" s="122">
        <v>7750.8</v>
      </c>
      <c r="M41" s="122"/>
      <c r="N41" s="25"/>
      <c r="O41" s="25"/>
      <c r="P41" s="25"/>
      <c r="Q41" s="25"/>
      <c r="R41" s="25"/>
      <c r="S41" s="25"/>
      <c r="T41" s="25"/>
      <c r="U41" s="25"/>
      <c r="V41" s="25"/>
      <c r="W41" s="25"/>
    </row>
    <row r="42" ht="18.75" customHeight="1" spans="1:23">
      <c r="A42" s="121" t="s">
        <v>46</v>
      </c>
      <c r="B42" s="121" t="s">
        <v>210</v>
      </c>
      <c r="C42" s="121" t="s">
        <v>211</v>
      </c>
      <c r="D42" s="121" t="s">
        <v>70</v>
      </c>
      <c r="E42" s="121" t="s">
        <v>115</v>
      </c>
      <c r="F42" s="121" t="s">
        <v>163</v>
      </c>
      <c r="G42" s="121" t="s">
        <v>164</v>
      </c>
      <c r="H42" s="122">
        <v>186019.2</v>
      </c>
      <c r="I42" s="122">
        <v>186019.2</v>
      </c>
      <c r="J42" s="122"/>
      <c r="K42" s="122"/>
      <c r="L42" s="122">
        <v>186019.2</v>
      </c>
      <c r="M42" s="122"/>
      <c r="N42" s="25"/>
      <c r="O42" s="25"/>
      <c r="P42" s="25"/>
      <c r="Q42" s="25"/>
      <c r="R42" s="25"/>
      <c r="S42" s="25"/>
      <c r="T42" s="25"/>
      <c r="U42" s="25"/>
      <c r="V42" s="25"/>
      <c r="W42" s="25"/>
    </row>
    <row r="43" ht="18.75" customHeight="1" spans="1:23">
      <c r="A43" s="121" t="s">
        <v>46</v>
      </c>
      <c r="B43" s="121" t="s">
        <v>210</v>
      </c>
      <c r="C43" s="121" t="s">
        <v>211</v>
      </c>
      <c r="D43" s="121" t="s">
        <v>79</v>
      </c>
      <c r="E43" s="121" t="s">
        <v>120</v>
      </c>
      <c r="F43" s="121" t="s">
        <v>169</v>
      </c>
      <c r="G43" s="121" t="s">
        <v>170</v>
      </c>
      <c r="H43" s="122">
        <v>73632.6</v>
      </c>
      <c r="I43" s="122">
        <v>73632.6</v>
      </c>
      <c r="J43" s="122"/>
      <c r="K43" s="122"/>
      <c r="L43" s="122">
        <v>73632.6</v>
      </c>
      <c r="M43" s="122"/>
      <c r="N43" s="25"/>
      <c r="O43" s="25"/>
      <c r="P43" s="25"/>
      <c r="Q43" s="25"/>
      <c r="R43" s="25"/>
      <c r="S43" s="25"/>
      <c r="T43" s="25"/>
      <c r="U43" s="25"/>
      <c r="V43" s="25"/>
      <c r="W43" s="25"/>
    </row>
    <row r="44" ht="18.75" customHeight="1" spans="1:23">
      <c r="A44" s="121" t="s">
        <v>46</v>
      </c>
      <c r="B44" s="121" t="s">
        <v>210</v>
      </c>
      <c r="C44" s="121" t="s">
        <v>211</v>
      </c>
      <c r="D44" s="121" t="s">
        <v>81</v>
      </c>
      <c r="E44" s="121" t="s">
        <v>122</v>
      </c>
      <c r="F44" s="121" t="s">
        <v>173</v>
      </c>
      <c r="G44" s="121" t="s">
        <v>174</v>
      </c>
      <c r="H44" s="122">
        <v>7129.8</v>
      </c>
      <c r="I44" s="122">
        <v>7129.8</v>
      </c>
      <c r="J44" s="122"/>
      <c r="K44" s="122"/>
      <c r="L44" s="122">
        <v>7129.8</v>
      </c>
      <c r="M44" s="122"/>
      <c r="N44" s="25"/>
      <c r="O44" s="25"/>
      <c r="P44" s="25"/>
      <c r="Q44" s="25"/>
      <c r="R44" s="25"/>
      <c r="S44" s="25"/>
      <c r="T44" s="25"/>
      <c r="U44" s="25"/>
      <c r="V44" s="25"/>
      <c r="W44" s="25"/>
    </row>
    <row r="45" ht="18.75" customHeight="1" spans="1:23">
      <c r="A45" s="121" t="s">
        <v>46</v>
      </c>
      <c r="B45" s="121" t="s">
        <v>212</v>
      </c>
      <c r="C45" s="121" t="s">
        <v>213</v>
      </c>
      <c r="D45" s="121" t="s">
        <v>63</v>
      </c>
      <c r="E45" s="121" t="s">
        <v>110</v>
      </c>
      <c r="F45" s="121" t="s">
        <v>214</v>
      </c>
      <c r="G45" s="121" t="s">
        <v>215</v>
      </c>
      <c r="H45" s="122">
        <v>264000</v>
      </c>
      <c r="I45" s="122">
        <v>264000</v>
      </c>
      <c r="J45" s="122"/>
      <c r="K45" s="122"/>
      <c r="L45" s="122">
        <v>264000</v>
      </c>
      <c r="M45" s="122"/>
      <c r="N45" s="25"/>
      <c r="O45" s="25"/>
      <c r="P45" s="25"/>
      <c r="Q45" s="25"/>
      <c r="R45" s="25"/>
      <c r="S45" s="25"/>
      <c r="T45" s="25"/>
      <c r="U45" s="25"/>
      <c r="V45" s="25"/>
      <c r="W45" s="25"/>
    </row>
    <row r="46" ht="18.75" customHeight="1" spans="1:23">
      <c r="A46" s="121" t="s">
        <v>46</v>
      </c>
      <c r="B46" s="121" t="s">
        <v>212</v>
      </c>
      <c r="C46" s="121" t="s">
        <v>213</v>
      </c>
      <c r="D46" s="121" t="s">
        <v>64</v>
      </c>
      <c r="E46" s="121" t="s">
        <v>111</v>
      </c>
      <c r="F46" s="121" t="s">
        <v>214</v>
      </c>
      <c r="G46" s="121" t="s">
        <v>215</v>
      </c>
      <c r="H46" s="122">
        <v>96000</v>
      </c>
      <c r="I46" s="122">
        <v>96000</v>
      </c>
      <c r="J46" s="122"/>
      <c r="K46" s="122"/>
      <c r="L46" s="122">
        <v>96000</v>
      </c>
      <c r="M46" s="122"/>
      <c r="N46" s="25"/>
      <c r="O46" s="25"/>
      <c r="P46" s="25"/>
      <c r="Q46" s="25"/>
      <c r="R46" s="25"/>
      <c r="S46" s="25"/>
      <c r="T46" s="25"/>
      <c r="U46" s="25"/>
      <c r="V46" s="25"/>
      <c r="W46" s="25"/>
    </row>
    <row r="47" ht="18.75" customHeight="1" spans="1:23">
      <c r="A47" s="35" t="s">
        <v>86</v>
      </c>
      <c r="B47" s="36"/>
      <c r="C47" s="36"/>
      <c r="D47" s="36"/>
      <c r="E47" s="36"/>
      <c r="F47" s="36"/>
      <c r="G47" s="37"/>
      <c r="H47" s="122">
        <v>20662061.33</v>
      </c>
      <c r="I47" s="122">
        <v>20662061.33</v>
      </c>
      <c r="J47" s="25"/>
      <c r="K47" s="25"/>
      <c r="L47" s="122">
        <v>20662061.33</v>
      </c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</row>
  </sheetData>
  <mergeCells count="30">
    <mergeCell ref="A3:W3"/>
    <mergeCell ref="A4:G4"/>
    <mergeCell ref="H5:W5"/>
    <mergeCell ref="I6:M6"/>
    <mergeCell ref="N6:P6"/>
    <mergeCell ref="R6:W6"/>
    <mergeCell ref="A47:G47"/>
    <mergeCell ref="A5:A8"/>
    <mergeCell ref="B5:B8"/>
    <mergeCell ref="C5:C8"/>
    <mergeCell ref="D5:D8"/>
    <mergeCell ref="E5:E8"/>
    <mergeCell ref="F5:F8"/>
    <mergeCell ref="G5:G8"/>
    <mergeCell ref="H6:H8"/>
    <mergeCell ref="I7:I8"/>
    <mergeCell ref="J7:J8"/>
    <mergeCell ref="K7:K8"/>
    <mergeCell ref="L7:L8"/>
    <mergeCell ref="M7:M8"/>
    <mergeCell ref="N7:N8"/>
    <mergeCell ref="O7:O8"/>
    <mergeCell ref="P7:P8"/>
    <mergeCell ref="Q6:Q8"/>
    <mergeCell ref="R7:R8"/>
    <mergeCell ref="S7:S8"/>
    <mergeCell ref="T7:T8"/>
    <mergeCell ref="U7:U8"/>
    <mergeCell ref="V7:V8"/>
    <mergeCell ref="W7:W8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13"/>
  <sheetViews>
    <sheetView showZeros="0" workbookViewId="0">
      <pane ySplit="1" topLeftCell="A2" activePane="bottomLeft" state="frozen"/>
      <selection/>
      <selection pane="bottomLeft" activeCell="K20" sqref="K20"/>
    </sheetView>
  </sheetViews>
  <sheetFormatPr defaultColWidth="9.13636363636364" defaultRowHeight="14.25" customHeight="1"/>
  <cols>
    <col min="1" max="1" width="14.5727272727273" customWidth="1"/>
    <col min="2" max="2" width="21.0272727272727" customWidth="1"/>
    <col min="3" max="3" width="31.3181818181818" customWidth="1"/>
    <col min="4" max="4" width="23.8545454545455" customWidth="1"/>
    <col min="5" max="5" width="15.6" customWidth="1"/>
    <col min="6" max="6" width="19.7363636363636" customWidth="1"/>
    <col min="7" max="7" width="14.8818181818182" customWidth="1"/>
    <col min="8" max="8" width="19.7363636363636" customWidth="1"/>
    <col min="9" max="16" width="14.1727272727273" customWidth="1"/>
    <col min="17" max="17" width="13.6" customWidth="1"/>
    <col min="18" max="23" width="15.1727272727273" customWidth="1"/>
  </cols>
  <sheetData>
    <row r="1" customHeight="1" spans="1:2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ht="13.5" customHeight="1" spans="1:23">
      <c r="E2" s="2"/>
      <c r="F2" s="2"/>
      <c r="G2" s="2"/>
      <c r="H2" s="2"/>
      <c r="U2" s="112"/>
      <c r="W2" s="57" t="s">
        <v>216</v>
      </c>
    </row>
    <row r="3" ht="27.75" customHeight="1" spans="1:23">
      <c r="A3" s="30" t="s">
        <v>217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</row>
    <row r="4" ht="13.5" customHeight="1" spans="1:23">
      <c r="A4" s="5" t="str">
        <f>"单位名称："&amp;"香格里拉市上江乡小学"</f>
        <v>单位名称：香格里拉市上江乡小学</v>
      </c>
      <c r="B4" s="113" t="str">
        <f t="shared" ref="A4:B4" si="0">"单位名称："&amp;"绩效评价中心"</f>
        <v>单位名称：绩效评价中心</v>
      </c>
      <c r="C4" s="113"/>
      <c r="D4" s="113"/>
      <c r="E4" s="113"/>
      <c r="F4" s="113"/>
      <c r="G4" s="113"/>
      <c r="H4" s="113"/>
      <c r="I4" s="113"/>
      <c r="J4" s="7"/>
      <c r="K4" s="7"/>
      <c r="L4" s="7"/>
      <c r="M4" s="7"/>
      <c r="N4" s="7"/>
      <c r="O4" s="7"/>
      <c r="P4" s="7"/>
      <c r="Q4" s="7"/>
      <c r="U4" s="112"/>
      <c r="W4" s="105" t="s">
        <v>127</v>
      </c>
    </row>
    <row r="5" ht="21.75" customHeight="1" spans="1:23">
      <c r="A5" s="9" t="s">
        <v>218</v>
      </c>
      <c r="B5" s="9" t="s">
        <v>137</v>
      </c>
      <c r="C5" s="9" t="s">
        <v>138</v>
      </c>
      <c r="D5" s="9" t="s">
        <v>219</v>
      </c>
      <c r="E5" s="10" t="s">
        <v>139</v>
      </c>
      <c r="F5" s="10" t="s">
        <v>140</v>
      </c>
      <c r="G5" s="10" t="s">
        <v>141</v>
      </c>
      <c r="H5" s="10" t="s">
        <v>142</v>
      </c>
      <c r="I5" s="65" t="s">
        <v>31</v>
      </c>
      <c r="J5" s="65" t="s">
        <v>220</v>
      </c>
      <c r="K5" s="65"/>
      <c r="L5" s="65"/>
      <c r="M5" s="65"/>
      <c r="N5" s="114" t="s">
        <v>144</v>
      </c>
      <c r="O5" s="114"/>
      <c r="P5" s="114"/>
      <c r="Q5" s="10" t="s">
        <v>37</v>
      </c>
      <c r="R5" s="11" t="s">
        <v>52</v>
      </c>
      <c r="S5" s="12"/>
      <c r="T5" s="12"/>
      <c r="U5" s="12"/>
      <c r="V5" s="12"/>
      <c r="W5" s="13"/>
    </row>
    <row r="6" ht="21.75" customHeight="1" spans="1:23">
      <c r="A6" s="14"/>
      <c r="B6" s="14"/>
      <c r="C6" s="14"/>
      <c r="D6" s="14"/>
      <c r="E6" s="15"/>
      <c r="F6" s="15"/>
      <c r="G6" s="15"/>
      <c r="H6" s="15"/>
      <c r="I6" s="65"/>
      <c r="J6" s="50" t="s">
        <v>34</v>
      </c>
      <c r="K6" s="50"/>
      <c r="L6" s="50" t="s">
        <v>35</v>
      </c>
      <c r="M6" s="50" t="s">
        <v>36</v>
      </c>
      <c r="N6" s="115" t="s">
        <v>34</v>
      </c>
      <c r="O6" s="115" t="s">
        <v>35</v>
      </c>
      <c r="P6" s="115" t="s">
        <v>36</v>
      </c>
      <c r="Q6" s="15"/>
      <c r="R6" s="10" t="s">
        <v>33</v>
      </c>
      <c r="S6" s="10" t="s">
        <v>44</v>
      </c>
      <c r="T6" s="10" t="s">
        <v>150</v>
      </c>
      <c r="U6" s="10" t="s">
        <v>40</v>
      </c>
      <c r="V6" s="10" t="s">
        <v>41</v>
      </c>
      <c r="W6" s="10" t="s">
        <v>42</v>
      </c>
    </row>
    <row r="7" ht="40.5" customHeight="1" spans="1:23">
      <c r="A7" s="17"/>
      <c r="B7" s="17"/>
      <c r="C7" s="17"/>
      <c r="D7" s="17"/>
      <c r="E7" s="18"/>
      <c r="F7" s="18"/>
      <c r="G7" s="18"/>
      <c r="H7" s="18"/>
      <c r="I7" s="65"/>
      <c r="J7" s="50" t="s">
        <v>33</v>
      </c>
      <c r="K7" s="50" t="s">
        <v>221</v>
      </c>
      <c r="L7" s="50"/>
      <c r="M7" s="50"/>
      <c r="N7" s="18"/>
      <c r="O7" s="18"/>
      <c r="P7" s="18"/>
      <c r="Q7" s="18"/>
      <c r="R7" s="18"/>
      <c r="S7" s="18"/>
      <c r="T7" s="18"/>
      <c r="U7" s="19"/>
      <c r="V7" s="18"/>
      <c r="W7" s="18"/>
    </row>
    <row r="8" ht="15" customHeight="1" spans="1:23">
      <c r="A8" s="20">
        <v>1</v>
      </c>
      <c r="B8" s="20">
        <v>2</v>
      </c>
      <c r="C8" s="20">
        <v>3</v>
      </c>
      <c r="D8" s="20">
        <v>4</v>
      </c>
      <c r="E8" s="20">
        <v>5</v>
      </c>
      <c r="F8" s="20">
        <v>6</v>
      </c>
      <c r="G8" s="20">
        <v>7</v>
      </c>
      <c r="H8" s="20">
        <v>8</v>
      </c>
      <c r="I8" s="20">
        <v>9</v>
      </c>
      <c r="J8" s="20">
        <v>10</v>
      </c>
      <c r="K8" s="20">
        <v>11</v>
      </c>
      <c r="L8" s="20">
        <v>12</v>
      </c>
      <c r="M8" s="20">
        <v>13</v>
      </c>
      <c r="N8" s="20">
        <v>14</v>
      </c>
      <c r="O8" s="20">
        <v>15</v>
      </c>
      <c r="P8" s="20">
        <v>16</v>
      </c>
      <c r="Q8" s="20">
        <v>17</v>
      </c>
      <c r="R8" s="20">
        <v>18</v>
      </c>
      <c r="S8" s="20">
        <v>19</v>
      </c>
      <c r="T8" s="20">
        <v>20</v>
      </c>
      <c r="U8" s="20">
        <v>21</v>
      </c>
      <c r="V8" s="20">
        <v>22</v>
      </c>
      <c r="W8" s="20">
        <v>23</v>
      </c>
    </row>
    <row r="9" ht="32.9" customHeight="1" spans="1:23">
      <c r="A9" s="116" t="s">
        <v>222</v>
      </c>
      <c r="B9" s="116" t="s">
        <v>223</v>
      </c>
      <c r="C9" s="116" t="s">
        <v>224</v>
      </c>
      <c r="D9" s="116" t="s">
        <v>46</v>
      </c>
      <c r="E9" s="116" t="s">
        <v>64</v>
      </c>
      <c r="F9" s="116" t="s">
        <v>111</v>
      </c>
      <c r="G9" s="116" t="s">
        <v>179</v>
      </c>
      <c r="H9" s="116" t="s">
        <v>180</v>
      </c>
      <c r="I9" s="117">
        <v>10302</v>
      </c>
      <c r="J9" s="117">
        <v>10302</v>
      </c>
      <c r="K9" s="117">
        <v>10302</v>
      </c>
      <c r="L9" s="118"/>
      <c r="M9" s="118"/>
      <c r="N9" s="118"/>
      <c r="O9" s="118"/>
      <c r="P9" s="118"/>
      <c r="Q9" s="118"/>
      <c r="R9" s="118"/>
      <c r="S9" s="118"/>
      <c r="T9" s="118"/>
      <c r="U9" s="89"/>
      <c r="V9" s="118"/>
      <c r="W9" s="118"/>
    </row>
    <row r="10" ht="32.9" customHeight="1" spans="1:23">
      <c r="A10" s="116" t="s">
        <v>222</v>
      </c>
      <c r="B10" s="116" t="s">
        <v>225</v>
      </c>
      <c r="C10" s="116" t="s">
        <v>226</v>
      </c>
      <c r="D10" s="116" t="s">
        <v>46</v>
      </c>
      <c r="E10" s="116" t="s">
        <v>66</v>
      </c>
      <c r="F10" s="116" t="s">
        <v>113</v>
      </c>
      <c r="G10" s="116" t="s">
        <v>187</v>
      </c>
      <c r="H10" s="116" t="s">
        <v>188</v>
      </c>
      <c r="I10" s="117">
        <v>960</v>
      </c>
      <c r="J10" s="117">
        <v>960</v>
      </c>
      <c r="K10" s="117">
        <v>960</v>
      </c>
      <c r="L10" s="118"/>
      <c r="M10" s="118"/>
      <c r="N10" s="118"/>
      <c r="O10" s="118"/>
      <c r="P10" s="118"/>
      <c r="Q10" s="118"/>
      <c r="R10" s="118"/>
      <c r="S10" s="118"/>
      <c r="T10" s="118"/>
      <c r="U10" s="89"/>
      <c r="V10" s="118"/>
      <c r="W10" s="118"/>
    </row>
    <row r="11" ht="32.9" customHeight="1" spans="1:23">
      <c r="A11" s="116" t="s">
        <v>227</v>
      </c>
      <c r="B11" s="116" t="s">
        <v>228</v>
      </c>
      <c r="C11" s="116" t="s">
        <v>229</v>
      </c>
      <c r="D11" s="116" t="s">
        <v>46</v>
      </c>
      <c r="E11" s="116" t="s">
        <v>63</v>
      </c>
      <c r="F11" s="116" t="s">
        <v>110</v>
      </c>
      <c r="G11" s="116" t="s">
        <v>187</v>
      </c>
      <c r="H11" s="116" t="s">
        <v>188</v>
      </c>
      <c r="I11" s="117">
        <v>90000</v>
      </c>
      <c r="J11" s="117">
        <v>90000</v>
      </c>
      <c r="K11" s="117">
        <v>90000</v>
      </c>
      <c r="L11" s="118"/>
      <c r="M11" s="118"/>
      <c r="N11" s="118"/>
      <c r="O11" s="118"/>
      <c r="P11" s="118"/>
      <c r="Q11" s="118"/>
      <c r="R11" s="118"/>
      <c r="S11" s="118"/>
      <c r="T11" s="118"/>
      <c r="U11" s="89"/>
      <c r="V11" s="118"/>
      <c r="W11" s="118"/>
    </row>
    <row r="12" ht="32.9" customHeight="1" spans="1:23">
      <c r="A12" s="116" t="s">
        <v>227</v>
      </c>
      <c r="B12" s="116" t="s">
        <v>228</v>
      </c>
      <c r="C12" s="116" t="s">
        <v>229</v>
      </c>
      <c r="D12" s="116" t="s">
        <v>46</v>
      </c>
      <c r="E12" s="116" t="s">
        <v>63</v>
      </c>
      <c r="F12" s="116" t="s">
        <v>110</v>
      </c>
      <c r="G12" s="116" t="s">
        <v>179</v>
      </c>
      <c r="H12" s="116" t="s">
        <v>180</v>
      </c>
      <c r="I12" s="117">
        <v>14400</v>
      </c>
      <c r="J12" s="117">
        <v>14400</v>
      </c>
      <c r="K12" s="117">
        <v>14400</v>
      </c>
      <c r="L12" s="118"/>
      <c r="M12" s="118"/>
      <c r="N12" s="118"/>
      <c r="O12" s="118"/>
      <c r="P12" s="118"/>
      <c r="Q12" s="118"/>
      <c r="R12" s="118"/>
      <c r="S12" s="118"/>
      <c r="T12" s="118"/>
      <c r="U12" s="89"/>
      <c r="V12" s="118"/>
      <c r="W12" s="118"/>
    </row>
    <row r="13" ht="18.75" customHeight="1" spans="1:23">
      <c r="A13" s="35" t="s">
        <v>86</v>
      </c>
      <c r="B13" s="36"/>
      <c r="C13" s="36"/>
      <c r="D13" s="36"/>
      <c r="E13" s="36"/>
      <c r="F13" s="36"/>
      <c r="G13" s="36"/>
      <c r="H13" s="37"/>
      <c r="I13" s="24">
        <v>115662</v>
      </c>
      <c r="J13" s="24">
        <v>115662</v>
      </c>
      <c r="K13" s="24">
        <v>115662</v>
      </c>
      <c r="L13" s="118"/>
      <c r="M13" s="118"/>
      <c r="N13" s="118"/>
      <c r="O13" s="118"/>
      <c r="P13" s="118"/>
      <c r="Q13" s="118"/>
      <c r="R13" s="118"/>
      <c r="S13" s="118"/>
      <c r="T13" s="118"/>
      <c r="U13" s="89"/>
      <c r="V13" s="118"/>
      <c r="W13" s="118"/>
    </row>
  </sheetData>
  <mergeCells count="28">
    <mergeCell ref="A3:W3"/>
    <mergeCell ref="A4:I4"/>
    <mergeCell ref="J5:M5"/>
    <mergeCell ref="N5:P5"/>
    <mergeCell ref="R5:W5"/>
    <mergeCell ref="J6:K6"/>
    <mergeCell ref="A13:H13"/>
    <mergeCell ref="A5:A7"/>
    <mergeCell ref="B5:B7"/>
    <mergeCell ref="C5:C7"/>
    <mergeCell ref="D5:D7"/>
    <mergeCell ref="E5:E7"/>
    <mergeCell ref="F5:F7"/>
    <mergeCell ref="G5:G7"/>
    <mergeCell ref="H5:H7"/>
    <mergeCell ref="I5:I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K37"/>
  <sheetViews>
    <sheetView showZeros="0" workbookViewId="0">
      <pane ySplit="1" topLeftCell="A2" activePane="bottomLeft" state="frozen"/>
      <selection/>
      <selection pane="bottomLeft" activeCell="B7" sqref="B7"/>
    </sheetView>
  </sheetViews>
  <sheetFormatPr defaultColWidth="9.13636363636364" defaultRowHeight="12" customHeight="1"/>
  <cols>
    <col min="1" max="1" width="45.7272727272727" customWidth="1"/>
    <col min="2" max="2" width="29" customWidth="1"/>
    <col min="3" max="3" width="17.1727272727273" customWidth="1"/>
    <col min="4" max="4" width="21.0272727272727" customWidth="1"/>
    <col min="5" max="5" width="23.5727272727273" customWidth="1"/>
    <col min="6" max="6" width="11.2818181818182" customWidth="1"/>
    <col min="7" max="7" width="10.3181818181818" customWidth="1"/>
    <col min="8" max="8" width="9.31818181818182" customWidth="1"/>
    <col min="9" max="9" width="13.4272727272727" customWidth="1"/>
    <col min="10" max="10" width="74.9090909090909" customWidth="1"/>
  </cols>
  <sheetData>
    <row r="1" customHeight="1" spans="1:10">
      <c r="A1" s="1"/>
      <c r="B1" s="1"/>
      <c r="C1" s="1"/>
      <c r="D1" s="1"/>
      <c r="E1" s="1"/>
      <c r="F1" s="1"/>
      <c r="G1" s="1"/>
      <c r="H1" s="1"/>
      <c r="I1" s="1"/>
      <c r="J1" s="1"/>
    </row>
    <row r="2" customHeight="1" spans="1:10">
      <c r="J2" s="47" t="s">
        <v>230</v>
      </c>
    </row>
    <row r="3" ht="28.5" customHeight="1" spans="1:10">
      <c r="A3" s="48" t="s">
        <v>231</v>
      </c>
      <c r="B3" s="30"/>
      <c r="C3" s="30"/>
      <c r="D3" s="30"/>
      <c r="E3" s="30"/>
      <c r="F3" s="49"/>
      <c r="G3" s="30"/>
      <c r="H3" s="49"/>
      <c r="I3" s="49"/>
      <c r="J3" s="30"/>
    </row>
    <row r="4" ht="15" customHeight="1" spans="1:10">
      <c r="A4" s="5" t="str">
        <f>"单位名称："&amp;"香格里拉市上江乡小学"</f>
        <v>单位名称：香格里拉市上江乡小学</v>
      </c>
    </row>
    <row r="5" ht="14.25" customHeight="1" spans="1:10">
      <c r="A5" s="50" t="s">
        <v>232</v>
      </c>
      <c r="B5" s="50" t="s">
        <v>233</v>
      </c>
      <c r="C5" s="50" t="s">
        <v>234</v>
      </c>
      <c r="D5" s="50" t="s">
        <v>235</v>
      </c>
      <c r="E5" s="50" t="s">
        <v>236</v>
      </c>
      <c r="F5" s="51" t="s">
        <v>237</v>
      </c>
      <c r="G5" s="50" t="s">
        <v>238</v>
      </c>
      <c r="H5" s="51" t="s">
        <v>239</v>
      </c>
      <c r="I5" s="51" t="s">
        <v>240</v>
      </c>
      <c r="J5" s="50" t="s">
        <v>241</v>
      </c>
    </row>
    <row r="6" ht="14.25" customHeight="1" spans="1:10">
      <c r="A6" s="50">
        <v>1</v>
      </c>
      <c r="B6" s="50">
        <v>2</v>
      </c>
      <c r="C6" s="50">
        <v>3</v>
      </c>
      <c r="D6" s="50">
        <v>4</v>
      </c>
      <c r="E6" s="50">
        <v>5</v>
      </c>
      <c r="F6" s="51">
        <v>6</v>
      </c>
      <c r="G6" s="50">
        <v>7</v>
      </c>
      <c r="H6" s="51">
        <v>8</v>
      </c>
      <c r="I6" s="51">
        <v>9</v>
      </c>
      <c r="J6" s="50">
        <v>10</v>
      </c>
    </row>
    <row r="7" ht="15" customHeight="1" spans="1:10">
      <c r="A7" s="108" t="str">
        <f>"   "&amp;"城乡义务教育特殊教育公用经费县级补助资金"</f>
        <v>   城乡义务教育特殊教育公用经费县级补助资金</v>
      </c>
      <c r="B7" s="193" t="s">
        <v>225</v>
      </c>
      <c r="C7" s="109" t="s">
        <v>242</v>
      </c>
      <c r="D7" s="109" t="s">
        <v>243</v>
      </c>
      <c r="E7" s="109" t="s">
        <v>244</v>
      </c>
      <c r="F7" s="110" t="s">
        <v>245</v>
      </c>
      <c r="G7" s="109" t="s">
        <v>246</v>
      </c>
      <c r="H7" s="110" t="s">
        <v>247</v>
      </c>
      <c r="I7" s="110" t="s">
        <v>248</v>
      </c>
      <c r="J7" s="109" t="s">
        <v>249</v>
      </c>
    </row>
    <row r="8" ht="15" customHeight="1" spans="1:10">
      <c r="A8" s="108"/>
      <c r="B8" s="22"/>
      <c r="C8" s="109" t="s">
        <v>242</v>
      </c>
      <c r="D8" s="109" t="s">
        <v>243</v>
      </c>
      <c r="E8" s="109" t="s">
        <v>250</v>
      </c>
      <c r="F8" s="110" t="s">
        <v>251</v>
      </c>
      <c r="G8" s="109" t="s">
        <v>104</v>
      </c>
      <c r="H8" s="110" t="s">
        <v>252</v>
      </c>
      <c r="I8" s="110" t="s">
        <v>248</v>
      </c>
      <c r="J8" s="109" t="s">
        <v>253</v>
      </c>
    </row>
    <row r="9" ht="15" customHeight="1" spans="1:10">
      <c r="A9" s="111"/>
      <c r="B9" s="111"/>
      <c r="C9" s="109" t="s">
        <v>242</v>
      </c>
      <c r="D9" s="109" t="s">
        <v>254</v>
      </c>
      <c r="E9" s="109" t="s">
        <v>255</v>
      </c>
      <c r="F9" s="110" t="s">
        <v>245</v>
      </c>
      <c r="G9" s="109" t="s">
        <v>256</v>
      </c>
      <c r="H9" s="110" t="s">
        <v>257</v>
      </c>
      <c r="I9" s="110" t="s">
        <v>248</v>
      </c>
      <c r="J9" s="109" t="s">
        <v>258</v>
      </c>
    </row>
    <row r="10" ht="15" customHeight="1" spans="1:10">
      <c r="A10" s="111"/>
      <c r="B10" s="111"/>
      <c r="C10" s="109" t="s">
        <v>242</v>
      </c>
      <c r="D10" s="109" t="s">
        <v>254</v>
      </c>
      <c r="E10" s="109" t="s">
        <v>259</v>
      </c>
      <c r="F10" s="110" t="s">
        <v>245</v>
      </c>
      <c r="G10" s="109" t="s">
        <v>256</v>
      </c>
      <c r="H10" s="110" t="s">
        <v>257</v>
      </c>
      <c r="I10" s="110" t="s">
        <v>248</v>
      </c>
      <c r="J10" s="109" t="s">
        <v>260</v>
      </c>
    </row>
    <row r="11" ht="15" customHeight="1" spans="1:10">
      <c r="A11" s="111"/>
      <c r="B11" s="111"/>
      <c r="C11" s="109" t="s">
        <v>242</v>
      </c>
      <c r="D11" s="109" t="s">
        <v>261</v>
      </c>
      <c r="E11" s="109" t="s">
        <v>262</v>
      </c>
      <c r="F11" s="110" t="s">
        <v>245</v>
      </c>
      <c r="G11" s="109" t="s">
        <v>256</v>
      </c>
      <c r="H11" s="110" t="s">
        <v>257</v>
      </c>
      <c r="I11" s="110" t="s">
        <v>263</v>
      </c>
      <c r="J11" s="109" t="s">
        <v>264</v>
      </c>
    </row>
    <row r="12" ht="15" customHeight="1" spans="1:10">
      <c r="A12" s="111"/>
      <c r="B12" s="111"/>
      <c r="C12" s="109" t="s">
        <v>242</v>
      </c>
      <c r="D12" s="109" t="s">
        <v>265</v>
      </c>
      <c r="E12" s="109" t="s">
        <v>266</v>
      </c>
      <c r="F12" s="110" t="s">
        <v>245</v>
      </c>
      <c r="G12" s="109" t="s">
        <v>267</v>
      </c>
      <c r="H12" s="110" t="s">
        <v>268</v>
      </c>
      <c r="I12" s="110" t="s">
        <v>248</v>
      </c>
      <c r="J12" s="109" t="s">
        <v>269</v>
      </c>
    </row>
    <row r="13" ht="15" customHeight="1" spans="1:10">
      <c r="A13" s="111"/>
      <c r="B13" s="111"/>
      <c r="C13" s="109" t="s">
        <v>270</v>
      </c>
      <c r="D13" s="109" t="s">
        <v>271</v>
      </c>
      <c r="E13" s="109" t="s">
        <v>272</v>
      </c>
      <c r="F13" s="110" t="s">
        <v>251</v>
      </c>
      <c r="G13" s="109" t="s">
        <v>273</v>
      </c>
      <c r="H13" s="110" t="s">
        <v>257</v>
      </c>
      <c r="I13" s="110" t="s">
        <v>263</v>
      </c>
      <c r="J13" s="109" t="s">
        <v>274</v>
      </c>
    </row>
    <row r="14" ht="15" customHeight="1" spans="1:10">
      <c r="A14" s="111"/>
      <c r="B14" s="111"/>
      <c r="C14" s="109" t="s">
        <v>270</v>
      </c>
      <c r="D14" s="109" t="s">
        <v>271</v>
      </c>
      <c r="E14" s="109" t="s">
        <v>275</v>
      </c>
      <c r="F14" s="110" t="s">
        <v>245</v>
      </c>
      <c r="G14" s="109" t="s">
        <v>276</v>
      </c>
      <c r="H14" s="110" t="s">
        <v>277</v>
      </c>
      <c r="I14" s="110" t="s">
        <v>248</v>
      </c>
      <c r="J14" s="109" t="s">
        <v>278</v>
      </c>
    </row>
    <row r="15" ht="15" customHeight="1" spans="1:10">
      <c r="A15" s="111"/>
      <c r="B15" s="111"/>
      <c r="C15" s="109" t="s">
        <v>279</v>
      </c>
      <c r="D15" s="109" t="s">
        <v>280</v>
      </c>
      <c r="E15" s="109" t="s">
        <v>280</v>
      </c>
      <c r="F15" s="110" t="s">
        <v>251</v>
      </c>
      <c r="G15" s="109" t="s">
        <v>273</v>
      </c>
      <c r="H15" s="110" t="s">
        <v>257</v>
      </c>
      <c r="I15" s="110" t="s">
        <v>248</v>
      </c>
      <c r="J15" s="109" t="s">
        <v>281</v>
      </c>
    </row>
    <row r="16" ht="15" customHeight="1" spans="1:10">
      <c r="A16" s="111"/>
      <c r="B16" s="111"/>
      <c r="C16" s="111"/>
      <c r="D16" s="111"/>
      <c r="E16" s="111"/>
      <c r="F16" s="111"/>
      <c r="G16" s="111"/>
      <c r="H16" s="111"/>
      <c r="I16" s="111"/>
      <c r="J16" s="111"/>
    </row>
    <row r="17" ht="15" customHeight="1" spans="1:10">
      <c r="A17" s="108" t="str">
        <f>"   "&amp;"公办幼儿园生均公用经费"</f>
        <v>   公办幼儿园生均公用经费</v>
      </c>
      <c r="B17" s="22" t="s">
        <v>228</v>
      </c>
      <c r="C17" s="109" t="s">
        <v>242</v>
      </c>
      <c r="D17" s="109" t="s">
        <v>243</v>
      </c>
      <c r="E17" s="109" t="s">
        <v>282</v>
      </c>
      <c r="F17" s="110" t="s">
        <v>245</v>
      </c>
      <c r="G17" s="109" t="s">
        <v>283</v>
      </c>
      <c r="H17" s="110" t="s">
        <v>247</v>
      </c>
      <c r="I17" s="110" t="s">
        <v>248</v>
      </c>
      <c r="J17" s="109" t="s">
        <v>284</v>
      </c>
    </row>
    <row r="18" ht="15" customHeight="1" spans="1:10">
      <c r="A18" s="111"/>
      <c r="B18" s="111"/>
      <c r="C18" s="109" t="s">
        <v>242</v>
      </c>
      <c r="D18" s="109" t="s">
        <v>243</v>
      </c>
      <c r="E18" s="109" t="s">
        <v>250</v>
      </c>
      <c r="F18" s="110" t="s">
        <v>251</v>
      </c>
      <c r="G18" s="109" t="s">
        <v>104</v>
      </c>
      <c r="H18" s="110" t="s">
        <v>252</v>
      </c>
      <c r="I18" s="110" t="s">
        <v>248</v>
      </c>
      <c r="J18" s="109" t="s">
        <v>253</v>
      </c>
    </row>
    <row r="19" ht="15" customHeight="1" spans="1:10">
      <c r="A19" s="111"/>
      <c r="B19" s="111"/>
      <c r="C19" s="109" t="s">
        <v>242</v>
      </c>
      <c r="D19" s="109" t="s">
        <v>243</v>
      </c>
      <c r="E19" s="109" t="s">
        <v>285</v>
      </c>
      <c r="F19" s="110" t="s">
        <v>245</v>
      </c>
      <c r="G19" s="109" t="s">
        <v>286</v>
      </c>
      <c r="H19" s="110" t="s">
        <v>252</v>
      </c>
      <c r="I19" s="110" t="s">
        <v>248</v>
      </c>
      <c r="J19" s="109" t="s">
        <v>287</v>
      </c>
    </row>
    <row r="20" ht="15" customHeight="1" spans="1:10">
      <c r="A20" s="111"/>
      <c r="B20" s="111"/>
      <c r="C20" s="109" t="s">
        <v>242</v>
      </c>
      <c r="D20" s="109" t="s">
        <v>254</v>
      </c>
      <c r="E20" s="109" t="s">
        <v>288</v>
      </c>
      <c r="F20" s="110" t="s">
        <v>245</v>
      </c>
      <c r="G20" s="109" t="s">
        <v>289</v>
      </c>
      <c r="H20" s="110" t="s">
        <v>277</v>
      </c>
      <c r="I20" s="110" t="s">
        <v>263</v>
      </c>
      <c r="J20" s="109" t="s">
        <v>290</v>
      </c>
    </row>
    <row r="21" ht="15" customHeight="1" spans="1:10">
      <c r="A21" s="111"/>
      <c r="B21" s="111"/>
      <c r="C21" s="109" t="s">
        <v>242</v>
      </c>
      <c r="D21" s="109" t="s">
        <v>254</v>
      </c>
      <c r="E21" s="109" t="s">
        <v>291</v>
      </c>
      <c r="F21" s="110" t="s">
        <v>251</v>
      </c>
      <c r="G21" s="109" t="s">
        <v>292</v>
      </c>
      <c r="H21" s="110" t="s">
        <v>257</v>
      </c>
      <c r="I21" s="110" t="s">
        <v>248</v>
      </c>
      <c r="J21" s="109" t="s">
        <v>293</v>
      </c>
    </row>
    <row r="22" ht="15" customHeight="1" spans="1:10">
      <c r="A22" s="111"/>
      <c r="B22" s="111"/>
      <c r="C22" s="109" t="s">
        <v>242</v>
      </c>
      <c r="D22" s="109" t="s">
        <v>254</v>
      </c>
      <c r="E22" s="109" t="s">
        <v>294</v>
      </c>
      <c r="F22" s="110" t="s">
        <v>245</v>
      </c>
      <c r="G22" s="109" t="s">
        <v>256</v>
      </c>
      <c r="H22" s="110" t="s">
        <v>257</v>
      </c>
      <c r="I22" s="110" t="s">
        <v>248</v>
      </c>
      <c r="J22" s="109" t="s">
        <v>295</v>
      </c>
    </row>
    <row r="23" ht="15" customHeight="1" spans="1:10">
      <c r="A23" s="111"/>
      <c r="B23" s="111"/>
      <c r="C23" s="109" t="s">
        <v>242</v>
      </c>
      <c r="D23" s="109" t="s">
        <v>261</v>
      </c>
      <c r="E23" s="109" t="s">
        <v>296</v>
      </c>
      <c r="F23" s="110" t="s">
        <v>245</v>
      </c>
      <c r="G23" s="109" t="s">
        <v>256</v>
      </c>
      <c r="H23" s="110" t="s">
        <v>257</v>
      </c>
      <c r="I23" s="110" t="s">
        <v>248</v>
      </c>
      <c r="J23" s="109" t="s">
        <v>297</v>
      </c>
    </row>
    <row r="24" ht="15" customHeight="1" spans="1:10">
      <c r="A24" s="111"/>
      <c r="B24" s="111"/>
      <c r="C24" s="109" t="s">
        <v>242</v>
      </c>
      <c r="D24" s="109" t="s">
        <v>265</v>
      </c>
      <c r="E24" s="109" t="s">
        <v>266</v>
      </c>
      <c r="F24" s="110" t="s">
        <v>298</v>
      </c>
      <c r="G24" s="109" t="s">
        <v>299</v>
      </c>
      <c r="H24" s="110" t="s">
        <v>268</v>
      </c>
      <c r="I24" s="110" t="s">
        <v>248</v>
      </c>
      <c r="J24" s="109" t="s">
        <v>300</v>
      </c>
    </row>
    <row r="25" ht="15" customHeight="1" spans="1:10">
      <c r="A25" s="111"/>
      <c r="B25" s="111"/>
      <c r="C25" s="109" t="s">
        <v>270</v>
      </c>
      <c r="D25" s="109" t="s">
        <v>271</v>
      </c>
      <c r="E25" s="109" t="s">
        <v>301</v>
      </c>
      <c r="F25" s="110" t="s">
        <v>251</v>
      </c>
      <c r="G25" s="109" t="s">
        <v>292</v>
      </c>
      <c r="H25" s="110" t="s">
        <v>257</v>
      </c>
      <c r="I25" s="110" t="s">
        <v>263</v>
      </c>
      <c r="J25" s="109" t="s">
        <v>302</v>
      </c>
    </row>
    <row r="26" ht="15" customHeight="1" spans="1:10">
      <c r="A26" s="111"/>
      <c r="B26" s="111"/>
      <c r="C26" s="109" t="s">
        <v>279</v>
      </c>
      <c r="D26" s="109" t="s">
        <v>280</v>
      </c>
      <c r="E26" s="109" t="s">
        <v>280</v>
      </c>
      <c r="F26" s="110" t="s">
        <v>251</v>
      </c>
      <c r="G26" s="109" t="s">
        <v>292</v>
      </c>
      <c r="H26" s="110" t="s">
        <v>257</v>
      </c>
      <c r="I26" s="110" t="s">
        <v>248</v>
      </c>
      <c r="J26" s="109" t="s">
        <v>303</v>
      </c>
    </row>
    <row r="27" ht="15" customHeight="1" spans="1:10">
      <c r="A27" s="111"/>
      <c r="B27" s="111"/>
      <c r="C27" s="111"/>
      <c r="D27" s="111"/>
      <c r="E27" s="111"/>
      <c r="F27" s="111"/>
      <c r="G27" s="111"/>
      <c r="H27" s="111"/>
      <c r="I27" s="111"/>
      <c r="J27" s="111"/>
    </row>
    <row r="28" ht="15" customHeight="1" spans="1:10">
      <c r="A28" s="108" t="str">
        <f>"   "&amp;"城乡义务教育普通公用经费县级补助资金"</f>
        <v>   城乡义务教育普通公用经费县级补助资金</v>
      </c>
      <c r="B28" s="22" t="s">
        <v>223</v>
      </c>
      <c r="C28" s="109" t="s">
        <v>242</v>
      </c>
      <c r="D28" s="109" t="s">
        <v>243</v>
      </c>
      <c r="E28" s="109" t="s">
        <v>304</v>
      </c>
      <c r="F28" s="110" t="s">
        <v>245</v>
      </c>
      <c r="G28" s="109" t="s">
        <v>286</v>
      </c>
      <c r="H28" s="110" t="s">
        <v>252</v>
      </c>
      <c r="I28" s="110" t="s">
        <v>248</v>
      </c>
      <c r="J28" s="109" t="s">
        <v>305</v>
      </c>
    </row>
    <row r="29" ht="15" customHeight="1" spans="1:10">
      <c r="A29" s="111"/>
      <c r="B29" s="111"/>
      <c r="C29" s="109" t="s">
        <v>242</v>
      </c>
      <c r="D29" s="109" t="s">
        <v>243</v>
      </c>
      <c r="E29" s="109" t="s">
        <v>282</v>
      </c>
      <c r="F29" s="110" t="s">
        <v>245</v>
      </c>
      <c r="G29" s="109" t="s">
        <v>306</v>
      </c>
      <c r="H29" s="110" t="s">
        <v>247</v>
      </c>
      <c r="I29" s="110" t="s">
        <v>248</v>
      </c>
      <c r="J29" s="109" t="s">
        <v>284</v>
      </c>
    </row>
    <row r="30" ht="15" customHeight="1" spans="1:10">
      <c r="A30" s="111"/>
      <c r="B30" s="111"/>
      <c r="C30" s="109" t="s">
        <v>242</v>
      </c>
      <c r="D30" s="109" t="s">
        <v>243</v>
      </c>
      <c r="E30" s="109" t="s">
        <v>250</v>
      </c>
      <c r="F30" s="110" t="s">
        <v>251</v>
      </c>
      <c r="G30" s="109" t="s">
        <v>104</v>
      </c>
      <c r="H30" s="110" t="s">
        <v>252</v>
      </c>
      <c r="I30" s="110" t="s">
        <v>248</v>
      </c>
      <c r="J30" s="109" t="s">
        <v>253</v>
      </c>
    </row>
    <row r="31" ht="15" customHeight="1" spans="1:10">
      <c r="A31" s="111"/>
      <c r="B31" s="111"/>
      <c r="C31" s="109" t="s">
        <v>242</v>
      </c>
      <c r="D31" s="109" t="s">
        <v>254</v>
      </c>
      <c r="E31" s="109" t="s">
        <v>307</v>
      </c>
      <c r="F31" s="110" t="s">
        <v>245</v>
      </c>
      <c r="G31" s="109" t="s">
        <v>308</v>
      </c>
      <c r="H31" s="110" t="s">
        <v>277</v>
      </c>
      <c r="I31" s="110" t="s">
        <v>263</v>
      </c>
      <c r="J31" s="109" t="s">
        <v>309</v>
      </c>
    </row>
    <row r="32" ht="15" customHeight="1" spans="1:10">
      <c r="A32" s="111"/>
      <c r="B32" s="111"/>
      <c r="C32" s="109" t="s">
        <v>242</v>
      </c>
      <c r="D32" s="109" t="s">
        <v>254</v>
      </c>
      <c r="E32" s="109" t="s">
        <v>291</v>
      </c>
      <c r="F32" s="110" t="s">
        <v>245</v>
      </c>
      <c r="G32" s="109" t="s">
        <v>292</v>
      </c>
      <c r="H32" s="110" t="s">
        <v>257</v>
      </c>
      <c r="I32" s="110" t="s">
        <v>248</v>
      </c>
      <c r="J32" s="109" t="s">
        <v>293</v>
      </c>
    </row>
    <row r="33" ht="15" customHeight="1" spans="1:11">
      <c r="A33" s="111"/>
      <c r="B33" s="111"/>
      <c r="C33" s="109" t="s">
        <v>242</v>
      </c>
      <c r="D33" s="109" t="s">
        <v>261</v>
      </c>
      <c r="E33" s="109" t="s">
        <v>310</v>
      </c>
      <c r="F33" s="110" t="s">
        <v>245</v>
      </c>
      <c r="G33" s="109" t="s">
        <v>308</v>
      </c>
      <c r="H33" s="110" t="s">
        <v>277</v>
      </c>
      <c r="I33" s="110" t="s">
        <v>263</v>
      </c>
      <c r="J33" s="109" t="s">
        <v>311</v>
      </c>
    </row>
    <row r="34" ht="15" customHeight="1" spans="1:11">
      <c r="A34" s="111"/>
      <c r="B34" s="111"/>
      <c r="C34" s="109" t="s">
        <v>242</v>
      </c>
      <c r="D34" s="109" t="s">
        <v>265</v>
      </c>
      <c r="E34" s="109" t="s">
        <v>266</v>
      </c>
      <c r="F34" s="110" t="s">
        <v>245</v>
      </c>
      <c r="G34" s="109" t="s">
        <v>312</v>
      </c>
      <c r="H34" s="110" t="s">
        <v>313</v>
      </c>
      <c r="I34" s="110" t="s">
        <v>248</v>
      </c>
      <c r="J34" s="109" t="s">
        <v>314</v>
      </c>
    </row>
    <row r="35" ht="15" customHeight="1" spans="1:11">
      <c r="A35" s="111"/>
      <c r="B35" s="111"/>
      <c r="C35" s="109" t="s">
        <v>270</v>
      </c>
      <c r="D35" s="109" t="s">
        <v>271</v>
      </c>
      <c r="E35" s="109" t="s">
        <v>301</v>
      </c>
      <c r="F35" s="110" t="s">
        <v>251</v>
      </c>
      <c r="G35" s="109" t="s">
        <v>292</v>
      </c>
      <c r="H35" s="110" t="s">
        <v>257</v>
      </c>
      <c r="I35" s="110" t="s">
        <v>248</v>
      </c>
      <c r="J35" s="109" t="s">
        <v>302</v>
      </c>
    </row>
    <row r="36" ht="15" customHeight="1" spans="1:11">
      <c r="A36" s="111"/>
      <c r="B36" s="111"/>
      <c r="C36" s="109" t="s">
        <v>279</v>
      </c>
      <c r="D36" s="109" t="s">
        <v>280</v>
      </c>
      <c r="E36" s="109" t="s">
        <v>280</v>
      </c>
      <c r="F36" s="110" t="s">
        <v>251</v>
      </c>
      <c r="G36" s="109" t="s">
        <v>292</v>
      </c>
      <c r="H36" s="110" t="s">
        <v>257</v>
      </c>
      <c r="I36" s="110" t="s">
        <v>248</v>
      </c>
      <c r="J36" s="109" t="s">
        <v>315</v>
      </c>
    </row>
    <row r="37" ht="33.75" customHeight="1" spans="1:11">
      <c r="A37" s="111"/>
      <c r="B37" s="111"/>
      <c r="C37" s="109" t="s">
        <v>279</v>
      </c>
      <c r="D37" s="109" t="s">
        <v>280</v>
      </c>
      <c r="E37" s="109" t="s">
        <v>280</v>
      </c>
      <c r="F37" s="110" t="s">
        <v>251</v>
      </c>
      <c r="G37" s="109" t="s">
        <v>292</v>
      </c>
      <c r="H37" s="110" t="s">
        <v>257</v>
      </c>
      <c r="I37" s="110" t="s">
        <v>248</v>
      </c>
      <c r="J37" s="109" t="s">
        <v>315</v>
      </c>
      <c r="K37" s="109"/>
    </row>
  </sheetData>
  <mergeCells count="2">
    <mergeCell ref="A3:J3"/>
    <mergeCell ref="A4:H4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对下转移支付预算表09-1</vt:lpstr>
      <vt:lpstr>对下转移支付绩效目标表09-2</vt:lpstr>
      <vt:lpstr>新增资产配置表10</vt:lpstr>
      <vt:lpstr>转移支付补助项目支出预算表11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WU</cp:lastModifiedBy>
  <dcterms:created xsi:type="dcterms:W3CDTF">2025-01-21T02:50:00Z</dcterms:created>
  <dcterms:modified xsi:type="dcterms:W3CDTF">2025-12-16T02:29:55Z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947B1D663EAD40F5A4BA484810B40C57_13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