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 activeTab="11"/>
  </bookViews>
  <sheets>
    <sheet name="洛吉乡" sheetId="1" r:id="rId1"/>
    <sheet name="三坝" sheetId="2" r:id="rId2"/>
    <sheet name="上江" sheetId="3" r:id="rId3"/>
    <sheet name="虎跳峡" sheetId="4" r:id="rId4"/>
    <sheet name="尼西" sheetId="5" r:id="rId5"/>
    <sheet name="格咱" sheetId="6" r:id="rId6"/>
    <sheet name="五境" sheetId="7" r:id="rId7"/>
    <sheet name="建塘" sheetId="8" r:id="rId8"/>
    <sheet name="金江" sheetId="9" r:id="rId9"/>
    <sheet name="小中甸" sheetId="10" r:id="rId10"/>
    <sheet name="东旺" sheetId="11" r:id="rId11"/>
    <sheet name="特性表" sheetId="12" r:id="rId12"/>
  </sheets>
  <definedNames>
    <definedName name="_xlnm.Print_Titles" localSheetId="11">特性表!$1:$4</definedName>
  </definedNames>
  <calcPr calcId="144525"/>
</workbook>
</file>

<file path=xl/sharedStrings.xml><?xml version="1.0" encoding="utf-8"?>
<sst xmlns="http://schemas.openxmlformats.org/spreadsheetml/2006/main" count="111">
  <si>
    <t>香格里拉市脱贫攻坚项目农村安全饮水巩固提升工程
2016年实施方案洛吉乡建设明细表</t>
  </si>
  <si>
    <t>序号</t>
  </si>
  <si>
    <r>
      <rPr>
        <b/>
        <sz val="10.5"/>
        <color theme="1"/>
        <rFont val="宋体"/>
        <charset val="134"/>
      </rPr>
      <t>名</t>
    </r>
    <r>
      <rPr>
        <b/>
        <sz val="10.5"/>
        <color theme="1"/>
        <rFont val="宋体"/>
        <charset val="134"/>
      </rPr>
      <t xml:space="preserve">        </t>
    </r>
    <r>
      <rPr>
        <b/>
        <sz val="10.5"/>
        <color theme="1"/>
        <rFont val="宋体"/>
        <charset val="134"/>
      </rPr>
      <t>称</t>
    </r>
  </si>
  <si>
    <t>单 位</t>
  </si>
  <si>
    <t>数 量</t>
  </si>
  <si>
    <r>
      <rPr>
        <b/>
        <sz val="10.5"/>
        <color theme="1"/>
        <rFont val="宋体"/>
        <charset val="134"/>
      </rPr>
      <t>备</t>
    </r>
    <r>
      <rPr>
        <b/>
        <sz val="10.5"/>
        <color theme="1"/>
        <rFont val="宋体"/>
        <charset val="134"/>
      </rPr>
      <t xml:space="preserve">      </t>
    </r>
    <r>
      <rPr>
        <b/>
        <sz val="10.5"/>
        <color theme="1"/>
        <rFont val="宋体"/>
        <charset val="134"/>
      </rPr>
      <t>注</t>
    </r>
  </si>
  <si>
    <t>工程主要建筑物</t>
  </si>
  <si>
    <t>拦水坎</t>
  </si>
  <si>
    <t>座</t>
  </si>
  <si>
    <t>过滤池</t>
  </si>
  <si>
    <t>消毒设备</t>
  </si>
  <si>
    <t>套</t>
  </si>
  <si>
    <t>HDPE输水管</t>
  </si>
  <si>
    <t>km</t>
  </si>
  <si>
    <r>
      <rPr>
        <sz val="10.5"/>
        <color theme="1"/>
        <rFont val="宋体"/>
        <charset val="134"/>
      </rPr>
      <t>PE100</t>
    </r>
    <r>
      <rPr>
        <sz val="10.5"/>
        <color theme="1"/>
        <rFont val="宋体"/>
        <charset val="134"/>
      </rPr>
      <t>-dn2</t>
    </r>
    <r>
      <rPr>
        <sz val="10.5"/>
        <color theme="1"/>
        <rFont val="宋体"/>
        <charset val="134"/>
      </rPr>
      <t>0</t>
    </r>
  </si>
  <si>
    <t>m</t>
  </si>
  <si>
    <r>
      <rPr>
        <sz val="10.5"/>
        <color theme="1"/>
        <rFont val="宋体"/>
        <charset val="134"/>
      </rPr>
      <t>PE</t>
    </r>
    <r>
      <rPr>
        <sz val="10.5"/>
        <color theme="1"/>
        <rFont val="宋体"/>
        <charset val="134"/>
      </rPr>
      <t>100</t>
    </r>
    <r>
      <rPr>
        <sz val="10.5"/>
        <color theme="1"/>
        <rFont val="宋体"/>
        <charset val="134"/>
      </rPr>
      <t>-dn25</t>
    </r>
  </si>
  <si>
    <r>
      <rPr>
        <sz val="10.5"/>
        <color theme="1"/>
        <rFont val="宋体"/>
        <charset val="134"/>
      </rPr>
      <t>PE100</t>
    </r>
    <r>
      <rPr>
        <sz val="10.5"/>
        <color theme="1"/>
        <rFont val="宋体"/>
        <charset val="134"/>
      </rPr>
      <t>-dn</t>
    </r>
    <r>
      <rPr>
        <sz val="10.5"/>
        <color theme="1"/>
        <rFont val="宋体"/>
        <charset val="134"/>
      </rPr>
      <t>32</t>
    </r>
  </si>
  <si>
    <r>
      <rPr>
        <sz val="10.5"/>
        <color theme="1"/>
        <rFont val="宋体"/>
        <charset val="134"/>
      </rPr>
      <t>PE</t>
    </r>
    <r>
      <rPr>
        <sz val="10.5"/>
        <color theme="1"/>
        <rFont val="宋体"/>
        <charset val="134"/>
      </rPr>
      <t>100</t>
    </r>
    <r>
      <rPr>
        <sz val="10.5"/>
        <color theme="1"/>
        <rFont val="宋体"/>
        <charset val="134"/>
      </rPr>
      <t>-dn40</t>
    </r>
  </si>
  <si>
    <r>
      <rPr>
        <sz val="10.5"/>
        <color theme="1"/>
        <rFont val="宋体"/>
        <charset val="134"/>
      </rPr>
      <t>PE</t>
    </r>
    <r>
      <rPr>
        <sz val="10.5"/>
        <color theme="1"/>
        <rFont val="宋体"/>
        <charset val="134"/>
      </rPr>
      <t>100</t>
    </r>
    <r>
      <rPr>
        <sz val="10.5"/>
        <color theme="1"/>
        <rFont val="宋体"/>
        <charset val="134"/>
      </rPr>
      <t>-dn50</t>
    </r>
  </si>
  <si>
    <r>
      <rPr>
        <sz val="10.5"/>
        <color theme="1"/>
        <rFont val="宋体"/>
        <charset val="134"/>
      </rPr>
      <t>PE</t>
    </r>
    <r>
      <rPr>
        <sz val="10.5"/>
        <color theme="1"/>
        <rFont val="宋体"/>
        <charset val="134"/>
      </rPr>
      <t>100</t>
    </r>
    <r>
      <rPr>
        <sz val="10.5"/>
        <color theme="1"/>
        <rFont val="宋体"/>
        <charset val="134"/>
      </rPr>
      <t>-dn63</t>
    </r>
  </si>
  <si>
    <r>
      <rPr>
        <sz val="10.5"/>
        <color theme="1"/>
        <rFont val="宋体"/>
        <charset val="134"/>
      </rPr>
      <t>PE</t>
    </r>
    <r>
      <rPr>
        <sz val="10.5"/>
        <color theme="1"/>
        <rFont val="宋体"/>
        <charset val="134"/>
      </rPr>
      <t>100</t>
    </r>
    <r>
      <rPr>
        <sz val="10.5"/>
        <color theme="1"/>
        <rFont val="宋体"/>
        <charset val="134"/>
      </rPr>
      <t>-dn75</t>
    </r>
  </si>
  <si>
    <r>
      <rPr>
        <sz val="10.5"/>
        <color theme="1"/>
        <rFont val="宋体"/>
        <charset val="134"/>
      </rPr>
      <t>PE</t>
    </r>
    <r>
      <rPr>
        <sz val="10.5"/>
        <color theme="1"/>
        <rFont val="宋体"/>
        <charset val="134"/>
      </rPr>
      <t>100</t>
    </r>
    <r>
      <rPr>
        <sz val="10.5"/>
        <color theme="1"/>
        <rFont val="宋体"/>
        <charset val="134"/>
      </rPr>
      <t>-dn90</t>
    </r>
  </si>
  <si>
    <r>
      <rPr>
        <sz val="10.5"/>
        <color theme="1"/>
        <rFont val="宋体"/>
        <charset val="134"/>
      </rPr>
      <t>PE</t>
    </r>
    <r>
      <rPr>
        <sz val="10.5"/>
        <color theme="1"/>
        <rFont val="宋体"/>
        <charset val="134"/>
      </rPr>
      <t>100</t>
    </r>
    <r>
      <rPr>
        <sz val="10.5"/>
        <color theme="1"/>
        <rFont val="宋体"/>
        <charset val="134"/>
      </rPr>
      <t>-dn110</t>
    </r>
  </si>
  <si>
    <t>国标镀锌钢管（输水管）</t>
  </si>
  <si>
    <t>DN20</t>
  </si>
  <si>
    <t>DN25</t>
  </si>
  <si>
    <t>DN32</t>
  </si>
  <si>
    <t>DN40</t>
  </si>
  <si>
    <t>DN50</t>
  </si>
  <si>
    <r>
      <rPr>
        <sz val="10.5"/>
        <color theme="1"/>
        <rFont val="宋体"/>
        <charset val="134"/>
      </rPr>
      <t>DN6</t>
    </r>
    <r>
      <rPr>
        <sz val="10.5"/>
        <color theme="1"/>
        <rFont val="宋体"/>
        <charset val="134"/>
      </rPr>
      <t>3</t>
    </r>
  </si>
  <si>
    <r>
      <rPr>
        <sz val="10.5"/>
        <color theme="1"/>
        <rFont val="宋体"/>
        <charset val="134"/>
      </rPr>
      <t>DN</t>
    </r>
    <r>
      <rPr>
        <sz val="10.5"/>
        <color theme="1"/>
        <rFont val="宋体"/>
        <charset val="134"/>
      </rPr>
      <t>75</t>
    </r>
  </si>
  <si>
    <r>
      <rPr>
        <sz val="10.5"/>
        <color theme="1"/>
        <rFont val="宋体"/>
        <charset val="134"/>
      </rPr>
      <t>DN</t>
    </r>
    <r>
      <rPr>
        <sz val="10.5"/>
        <color theme="1"/>
        <rFont val="宋体"/>
        <charset val="134"/>
      </rPr>
      <t>90</t>
    </r>
  </si>
  <si>
    <t>DN100</t>
  </si>
  <si>
    <t>DN150</t>
  </si>
  <si>
    <t>钢筋混凝土蓄水池</t>
  </si>
  <si>
    <r>
      <rPr>
        <sz val="10.5"/>
        <color theme="1"/>
        <rFont val="宋体"/>
        <charset val="134"/>
      </rPr>
      <t>1M</t>
    </r>
    <r>
      <rPr>
        <vertAlign val="superscript"/>
        <sz val="10.5"/>
        <color theme="1"/>
        <rFont val="宋体"/>
        <charset val="134"/>
      </rPr>
      <t>3</t>
    </r>
    <r>
      <rPr>
        <sz val="10.5"/>
        <color theme="1"/>
        <rFont val="宋体"/>
        <charset val="134"/>
      </rPr>
      <t>水池</t>
    </r>
  </si>
  <si>
    <t>个</t>
  </si>
  <si>
    <r>
      <rPr>
        <sz val="10.5"/>
        <color theme="1"/>
        <rFont val="宋体"/>
        <charset val="134"/>
      </rPr>
      <t>2M</t>
    </r>
    <r>
      <rPr>
        <vertAlign val="superscript"/>
        <sz val="10.5"/>
        <color theme="1"/>
        <rFont val="宋体"/>
        <charset val="134"/>
      </rPr>
      <t>3</t>
    </r>
    <r>
      <rPr>
        <sz val="10.5"/>
        <color theme="1"/>
        <rFont val="宋体"/>
        <charset val="134"/>
      </rPr>
      <t>水池</t>
    </r>
  </si>
  <si>
    <r>
      <rPr>
        <sz val="10.5"/>
        <color theme="1"/>
        <rFont val="宋体"/>
        <charset val="134"/>
      </rPr>
      <t>5M</t>
    </r>
    <r>
      <rPr>
        <vertAlign val="superscript"/>
        <sz val="10.5"/>
        <color theme="1"/>
        <rFont val="宋体"/>
        <charset val="134"/>
      </rPr>
      <t>3</t>
    </r>
    <r>
      <rPr>
        <sz val="10.5"/>
        <color theme="1"/>
        <rFont val="宋体"/>
        <charset val="134"/>
      </rPr>
      <t>水池</t>
    </r>
  </si>
  <si>
    <r>
      <rPr>
        <sz val="10.5"/>
        <color theme="1"/>
        <rFont val="宋体"/>
        <charset val="134"/>
      </rPr>
      <t>10M</t>
    </r>
    <r>
      <rPr>
        <vertAlign val="superscript"/>
        <sz val="10.5"/>
        <color theme="1"/>
        <rFont val="宋体"/>
        <charset val="134"/>
      </rPr>
      <t>3</t>
    </r>
    <r>
      <rPr>
        <sz val="10.5"/>
        <color theme="1"/>
        <rFont val="宋体"/>
        <charset val="134"/>
      </rPr>
      <t>水池</t>
    </r>
  </si>
  <si>
    <r>
      <rPr>
        <sz val="10.5"/>
        <color theme="1"/>
        <rFont val="宋体"/>
        <charset val="134"/>
      </rPr>
      <t>20M</t>
    </r>
    <r>
      <rPr>
        <vertAlign val="superscript"/>
        <sz val="10.5"/>
        <color theme="1"/>
        <rFont val="宋体"/>
        <charset val="134"/>
      </rPr>
      <t>3</t>
    </r>
    <r>
      <rPr>
        <sz val="10.5"/>
        <color theme="1"/>
        <rFont val="宋体"/>
        <charset val="134"/>
      </rPr>
      <t>水池</t>
    </r>
  </si>
  <si>
    <r>
      <rPr>
        <sz val="10.5"/>
        <color theme="1"/>
        <rFont val="宋体"/>
        <charset val="134"/>
      </rPr>
      <t>30M</t>
    </r>
    <r>
      <rPr>
        <vertAlign val="superscript"/>
        <sz val="10.5"/>
        <color theme="1"/>
        <rFont val="宋体"/>
        <charset val="134"/>
      </rPr>
      <t>3</t>
    </r>
    <r>
      <rPr>
        <sz val="10.5"/>
        <color theme="1"/>
        <rFont val="宋体"/>
        <charset val="134"/>
      </rPr>
      <t>水池</t>
    </r>
  </si>
  <si>
    <r>
      <rPr>
        <sz val="10.5"/>
        <color theme="1"/>
        <rFont val="宋体"/>
        <charset val="134"/>
      </rPr>
      <t>40M</t>
    </r>
    <r>
      <rPr>
        <vertAlign val="superscript"/>
        <sz val="10.5"/>
        <color theme="1"/>
        <rFont val="宋体"/>
        <charset val="134"/>
      </rPr>
      <t>3</t>
    </r>
    <r>
      <rPr>
        <sz val="10.5"/>
        <color theme="1"/>
        <rFont val="宋体"/>
        <charset val="134"/>
      </rPr>
      <t>水池</t>
    </r>
  </si>
  <si>
    <r>
      <rPr>
        <sz val="10.5"/>
        <color theme="1"/>
        <rFont val="宋体"/>
        <charset val="134"/>
      </rPr>
      <t>50M</t>
    </r>
    <r>
      <rPr>
        <vertAlign val="superscript"/>
        <sz val="10.5"/>
        <color theme="1"/>
        <rFont val="宋体"/>
        <charset val="134"/>
      </rPr>
      <t>3</t>
    </r>
    <r>
      <rPr>
        <sz val="10.5"/>
        <color theme="1"/>
        <rFont val="宋体"/>
        <charset val="134"/>
      </rPr>
      <t>水池</t>
    </r>
  </si>
  <si>
    <r>
      <rPr>
        <sz val="10.5"/>
        <color theme="1"/>
        <rFont val="宋体"/>
        <charset val="134"/>
      </rPr>
      <t>60M</t>
    </r>
    <r>
      <rPr>
        <vertAlign val="superscript"/>
        <sz val="10.5"/>
        <color theme="1"/>
        <rFont val="宋体"/>
        <charset val="134"/>
      </rPr>
      <t>3</t>
    </r>
    <r>
      <rPr>
        <sz val="10.5"/>
        <color theme="1"/>
        <rFont val="宋体"/>
        <charset val="134"/>
      </rPr>
      <t>水池</t>
    </r>
  </si>
  <si>
    <r>
      <rPr>
        <sz val="10.5"/>
        <color theme="1"/>
        <rFont val="宋体"/>
        <charset val="134"/>
      </rPr>
      <t>100M</t>
    </r>
    <r>
      <rPr>
        <vertAlign val="superscript"/>
        <sz val="10.5"/>
        <color theme="1"/>
        <rFont val="宋体"/>
        <charset val="134"/>
      </rPr>
      <t>3</t>
    </r>
    <r>
      <rPr>
        <sz val="10.5"/>
        <color theme="1"/>
        <rFont val="宋体"/>
        <charset val="134"/>
      </rPr>
      <t>水池</t>
    </r>
  </si>
  <si>
    <r>
      <rPr>
        <sz val="10.5"/>
        <color theme="1"/>
        <rFont val="宋体"/>
        <charset val="134"/>
      </rPr>
      <t>200M</t>
    </r>
    <r>
      <rPr>
        <vertAlign val="superscript"/>
        <sz val="10.5"/>
        <color theme="1"/>
        <rFont val="宋体"/>
        <charset val="134"/>
      </rPr>
      <t>3</t>
    </r>
    <r>
      <rPr>
        <sz val="10.5"/>
        <color theme="1"/>
        <rFont val="宋体"/>
        <charset val="134"/>
      </rPr>
      <t>水池</t>
    </r>
  </si>
  <si>
    <r>
      <rPr>
        <sz val="10.5"/>
        <color theme="1"/>
        <rFont val="宋体"/>
        <charset val="134"/>
      </rPr>
      <t>300M</t>
    </r>
    <r>
      <rPr>
        <vertAlign val="superscript"/>
        <sz val="10.5"/>
        <color theme="1"/>
        <rFont val="宋体"/>
        <charset val="134"/>
      </rPr>
      <t>3</t>
    </r>
    <r>
      <rPr>
        <sz val="10.5"/>
        <color theme="1"/>
        <rFont val="宋体"/>
        <charset val="134"/>
      </rPr>
      <t>水池</t>
    </r>
  </si>
  <si>
    <t>香格里拉市脱贫攻坚项目农村安全饮水巩固提升工程
2016年实施方案三坝乡建设明细表</t>
  </si>
  <si>
    <t>香格里拉市脱贫攻坚项目农村安全饮水巩固提升工程
2016年实施方案上江乡建设明细表</t>
  </si>
  <si>
    <t>香格里拉市脱贫攻坚项目农村安全饮水巩固提升工程
2016年实施方案虎跳峡镇建设明细表</t>
  </si>
  <si>
    <t>香格里拉市脱贫攻坚项目农村安全饮水巩固提升工程
2016年实施方案尼西乡建设明细表</t>
  </si>
  <si>
    <t>香格里拉市脱贫攻坚项目农村安全饮水巩固提升工程
2016年实施方案格咱乡建设明细表</t>
  </si>
  <si>
    <t>PE输水管</t>
  </si>
  <si>
    <t>香格里拉市脱贫攻坚项目农村安全饮水巩固提升工程
2016年实施方案五境乡建设明细表</t>
  </si>
  <si>
    <t>香格里拉市脱贫攻坚项目农村安全饮水巩固提升工程
2016年实施方案建塘镇建设明细表</t>
  </si>
  <si>
    <t>香格里拉市脱贫攻坚项目农村安全饮水巩固提升工程
2016年实施方案金江镇建设明细表</t>
  </si>
  <si>
    <t>机井（深100米，扬程150米）</t>
  </si>
  <si>
    <t>香格里拉市脱贫攻坚项目农村安全饮水巩固提升工程
2016年实施方案小中甸镇建设明细表</t>
  </si>
  <si>
    <t>香格里拉市脱贫攻坚项目农村安全饮水巩固提升工程
2016年实施方案东旺乡建设明细表</t>
  </si>
  <si>
    <t>工 程 特 性 表</t>
  </si>
  <si>
    <t>（型式）</t>
  </si>
  <si>
    <t>一</t>
  </si>
  <si>
    <t>工程任务与规模</t>
  </si>
  <si>
    <t>工程件数</t>
  </si>
  <si>
    <t>件</t>
  </si>
  <si>
    <t>解决人口</t>
  </si>
  <si>
    <t>人</t>
  </si>
  <si>
    <t>解决户</t>
  </si>
  <si>
    <t>户</t>
  </si>
  <si>
    <t>供水规模</t>
  </si>
  <si>
    <r>
      <rPr>
        <sz val="10.5"/>
        <color theme="1"/>
        <rFont val="宋体"/>
        <charset val="134"/>
      </rPr>
      <t>m</t>
    </r>
    <r>
      <rPr>
        <vertAlign val="superscript"/>
        <sz val="10.5"/>
        <color theme="1"/>
        <rFont val="宋体"/>
        <charset val="134"/>
      </rPr>
      <t>3</t>
    </r>
    <r>
      <rPr>
        <sz val="10.5"/>
        <color theme="1"/>
        <rFont val="宋体"/>
        <charset val="134"/>
      </rPr>
      <t>/d</t>
    </r>
  </si>
  <si>
    <t>工程等级</t>
  </si>
  <si>
    <t>Ⅴ</t>
  </si>
  <si>
    <t>工程级别</t>
  </si>
  <si>
    <t>施工工期</t>
  </si>
  <si>
    <t>月</t>
  </si>
  <si>
    <t>其中：工程准备</t>
  </si>
  <si>
    <t xml:space="preserve">      主体工程施工期</t>
  </si>
  <si>
    <t xml:space="preserve">      竣工验收期</t>
  </si>
  <si>
    <t>总投资</t>
  </si>
  <si>
    <t>万元</t>
  </si>
  <si>
    <t>建筑工程费</t>
  </si>
  <si>
    <t>东旺乡</t>
  </si>
  <si>
    <t>格咱乡</t>
  </si>
  <si>
    <t>尼西乡</t>
  </si>
  <si>
    <t>建塘镇</t>
  </si>
  <si>
    <t>小中甸镇</t>
  </si>
  <si>
    <t>洛吉乡</t>
  </si>
  <si>
    <t>三坝乡</t>
  </si>
  <si>
    <t>虎跳峡镇</t>
  </si>
  <si>
    <t>金江镇</t>
  </si>
  <si>
    <t>上江乡</t>
  </si>
  <si>
    <t>五境乡</t>
  </si>
  <si>
    <t>独立费用</t>
  </si>
  <si>
    <t>建设单位管理费</t>
  </si>
  <si>
    <t>工程监理费</t>
  </si>
  <si>
    <t>勘测设计费</t>
  </si>
  <si>
    <t>质量抽检费</t>
  </si>
  <si>
    <t>基本预备费用</t>
  </si>
  <si>
    <t>建设期融资利息</t>
  </si>
  <si>
    <t>工程经济评价</t>
  </si>
  <si>
    <t>运行成本</t>
  </si>
  <si>
    <t>供水效益</t>
  </si>
  <si>
    <t>经济净现值</t>
  </si>
  <si>
    <t>经济内部收益率</t>
  </si>
  <si>
    <t>%</t>
  </si>
  <si>
    <t>经济效益费用比</t>
  </si>
  <si>
    <t>成本水价</t>
  </si>
  <si>
    <r>
      <rPr>
        <sz val="10.5"/>
        <rFont val="宋体"/>
        <charset val="134"/>
      </rPr>
      <t>元/m</t>
    </r>
    <r>
      <rPr>
        <vertAlign val="superscript"/>
        <sz val="10.5"/>
        <rFont val="宋体"/>
        <charset val="134"/>
      </rPr>
      <t>3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</si>
</sst>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_ "/>
  </numFmts>
  <fonts count="33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.5"/>
      <color theme="1"/>
      <name val="宋体"/>
      <charset val="134"/>
    </font>
    <font>
      <sz val="10.5"/>
      <color theme="1"/>
      <name val="宋体"/>
      <charset val="134"/>
    </font>
    <font>
      <sz val="10.5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.5"/>
      <color rgb="FFFF0000"/>
      <name val="宋体"/>
      <charset val="134"/>
    </font>
    <font>
      <sz val="10.5"/>
      <name val="宋体"/>
      <charset val="134"/>
    </font>
    <font>
      <b/>
      <sz val="10.5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vertAlign val="superscript"/>
      <sz val="10.5"/>
      <color theme="1"/>
      <name val="宋体"/>
      <charset val="134"/>
    </font>
    <font>
      <vertAlign val="superscript"/>
      <sz val="10.5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29" fillId="3" borderId="12" applyNumberFormat="0" applyAlignment="0" applyProtection="0">
      <alignment vertical="center"/>
    </xf>
    <xf numFmtId="0" fontId="12" fillId="2" borderId="7" applyNumberForma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43"/>
  <sheetViews>
    <sheetView workbookViewId="0">
      <selection activeCell="D6" sqref="D6"/>
    </sheetView>
  </sheetViews>
  <sheetFormatPr defaultColWidth="9" defaultRowHeight="13.5" outlineLevelCol="4"/>
  <cols>
    <col min="1" max="1" width="9.25" style="1" customWidth="1"/>
    <col min="2" max="2" width="29.5" style="1" customWidth="1"/>
    <col min="3" max="3" width="9" style="1"/>
    <col min="4" max="4" width="12.875" style="1" customWidth="1"/>
    <col min="5" max="5" width="26" style="1" customWidth="1"/>
    <col min="6" max="7" width="9" style="1"/>
    <col min="8" max="8" width="12.625" style="1"/>
    <col min="9" max="9" width="9" style="1"/>
    <col min="10" max="11" width="12.625" style="1"/>
    <col min="12" max="12" width="11.5" style="1"/>
    <col min="13" max="16384" width="9" style="1"/>
  </cols>
  <sheetData>
    <row r="1" s="1" customFormat="1" ht="40" customHeight="1" spans="1:5">
      <c r="A1" s="37" t="s">
        <v>0</v>
      </c>
      <c r="B1" s="38"/>
      <c r="C1" s="38"/>
      <c r="D1" s="38"/>
      <c r="E1" s="38"/>
    </row>
    <row r="2" s="1" customFormat="1" ht="18" customHeight="1" spans="1:5">
      <c r="A2" s="4" t="s">
        <v>1</v>
      </c>
      <c r="B2" s="4" t="s">
        <v>2</v>
      </c>
      <c r="C2" s="5" t="s">
        <v>3</v>
      </c>
      <c r="D2" s="6" t="s">
        <v>4</v>
      </c>
      <c r="E2" s="7" t="s">
        <v>5</v>
      </c>
    </row>
    <row r="3" s="1" customFormat="1" ht="18" customHeight="1" spans="1:5">
      <c r="A3" s="4"/>
      <c r="B3" s="9" t="s">
        <v>6</v>
      </c>
      <c r="C3" s="12"/>
      <c r="D3" s="12"/>
      <c r="E3" s="10"/>
    </row>
    <row r="4" s="1" customFormat="1" ht="18" customHeight="1" spans="1:5">
      <c r="A4" s="12">
        <v>1</v>
      </c>
      <c r="B4" s="10" t="s">
        <v>7</v>
      </c>
      <c r="C4" s="12" t="s">
        <v>8</v>
      </c>
      <c r="D4" s="12">
        <v>10</v>
      </c>
      <c r="E4" s="10"/>
    </row>
    <row r="5" s="1" customFormat="1" ht="18" customHeight="1" spans="1:5">
      <c r="A5" s="12">
        <v>2</v>
      </c>
      <c r="B5" s="10" t="s">
        <v>9</v>
      </c>
      <c r="C5" s="12" t="s">
        <v>8</v>
      </c>
      <c r="D5" s="12">
        <v>11</v>
      </c>
      <c r="E5" s="10"/>
    </row>
    <row r="6" s="1" customFormat="1" ht="18" customHeight="1" spans="1:5">
      <c r="A6" s="12">
        <v>3</v>
      </c>
      <c r="B6" s="10" t="s">
        <v>10</v>
      </c>
      <c r="C6" s="12" t="s">
        <v>11</v>
      </c>
      <c r="D6" s="12">
        <v>4</v>
      </c>
      <c r="E6" s="10"/>
    </row>
    <row r="7" s="1" customFormat="1" ht="18" customHeight="1" spans="1:5">
      <c r="A7" s="12">
        <v>4</v>
      </c>
      <c r="B7" s="10" t="s">
        <v>12</v>
      </c>
      <c r="C7" s="12" t="s">
        <v>13</v>
      </c>
      <c r="D7" s="19"/>
      <c r="E7" s="10"/>
    </row>
    <row r="8" s="1" customFormat="1" ht="18" customHeight="1" spans="1:5">
      <c r="A8" s="12"/>
      <c r="B8" s="10" t="s">
        <v>14</v>
      </c>
      <c r="C8" s="12" t="s">
        <v>15</v>
      </c>
      <c r="D8" s="12"/>
      <c r="E8" s="10"/>
    </row>
    <row r="9" s="1" customFormat="1" ht="18" customHeight="1" spans="1:5">
      <c r="A9" s="12"/>
      <c r="B9" s="10" t="s">
        <v>16</v>
      </c>
      <c r="C9" s="12" t="s">
        <v>15</v>
      </c>
      <c r="D9" s="12">
        <f>3151+2174+1779+2706+317+1379</f>
        <v>11506</v>
      </c>
      <c r="E9" s="10"/>
    </row>
    <row r="10" s="1" customFormat="1" ht="18" customHeight="1" spans="1:5">
      <c r="A10" s="12"/>
      <c r="B10" s="10" t="s">
        <v>17</v>
      </c>
      <c r="C10" s="12" t="s">
        <v>15</v>
      </c>
      <c r="D10" s="12">
        <f>294+991+105</f>
        <v>1390</v>
      </c>
      <c r="E10" s="10"/>
    </row>
    <row r="11" s="1" customFormat="1" ht="18" customHeight="1" spans="1:5">
      <c r="A11" s="12"/>
      <c r="B11" s="10" t="s">
        <v>18</v>
      </c>
      <c r="C11" s="12" t="s">
        <v>15</v>
      </c>
      <c r="D11" s="12">
        <f>2678+2289+500+525+200+368</f>
        <v>6560</v>
      </c>
      <c r="E11" s="10"/>
    </row>
    <row r="12" s="1" customFormat="1" ht="18" customHeight="1" spans="1:5">
      <c r="A12" s="12"/>
      <c r="B12" s="10" t="s">
        <v>19</v>
      </c>
      <c r="C12" s="12" t="s">
        <v>15</v>
      </c>
      <c r="D12" s="12">
        <f>9671+945+420</f>
        <v>11036</v>
      </c>
      <c r="E12" s="10"/>
    </row>
    <row r="13" s="1" customFormat="1" ht="18" customHeight="1" spans="1:5">
      <c r="A13" s="12"/>
      <c r="B13" s="10" t="s">
        <v>20</v>
      </c>
      <c r="C13" s="12" t="s">
        <v>15</v>
      </c>
      <c r="D13" s="12">
        <f>1881+5093+244+263</f>
        <v>7481</v>
      </c>
      <c r="E13" s="10"/>
    </row>
    <row r="14" s="1" customFormat="1" ht="18" customHeight="1" spans="1:5">
      <c r="A14" s="12"/>
      <c r="B14" s="10" t="s">
        <v>21</v>
      </c>
      <c r="C14" s="12" t="s">
        <v>15</v>
      </c>
      <c r="D14" s="12">
        <v>1785</v>
      </c>
      <c r="E14" s="10"/>
    </row>
    <row r="15" s="1" customFormat="1" ht="18" customHeight="1" spans="1:5">
      <c r="A15" s="12"/>
      <c r="B15" s="10" t="s">
        <v>22</v>
      </c>
      <c r="C15" s="12" t="s">
        <v>15</v>
      </c>
      <c r="D15" s="12"/>
      <c r="E15" s="10"/>
    </row>
    <row r="16" s="1" customFormat="1" ht="18" customHeight="1" spans="1:5">
      <c r="A16" s="12"/>
      <c r="B16" s="10" t="s">
        <v>23</v>
      </c>
      <c r="C16" s="12" t="s">
        <v>15</v>
      </c>
      <c r="D16" s="12"/>
      <c r="E16" s="10"/>
    </row>
    <row r="17" s="1" customFormat="1" ht="18" customHeight="1" spans="1:5">
      <c r="A17" s="12">
        <v>5</v>
      </c>
      <c r="B17" s="10" t="s">
        <v>24</v>
      </c>
      <c r="C17" s="12"/>
      <c r="E17" s="10"/>
    </row>
    <row r="18" s="1" customFormat="1" ht="18" customHeight="1" spans="1:5">
      <c r="A18" s="12"/>
      <c r="B18" s="10" t="s">
        <v>25</v>
      </c>
      <c r="C18" s="12" t="s">
        <v>15</v>
      </c>
      <c r="D18" s="12"/>
      <c r="E18" s="10"/>
    </row>
    <row r="19" s="1" customFormat="1" ht="18" customHeight="1" spans="1:5">
      <c r="A19" s="12"/>
      <c r="B19" s="10" t="s">
        <v>26</v>
      </c>
      <c r="C19" s="12" t="s">
        <v>15</v>
      </c>
      <c r="D19" s="12"/>
      <c r="E19" s="10"/>
    </row>
    <row r="20" s="1" customFormat="1" ht="18" customHeight="1" spans="1:5">
      <c r="A20" s="12"/>
      <c r="B20" s="10" t="s">
        <v>27</v>
      </c>
      <c r="C20" s="12" t="s">
        <v>15</v>
      </c>
      <c r="D20" s="12"/>
      <c r="E20" s="10"/>
    </row>
    <row r="21" s="1" customFormat="1" ht="18" customHeight="1" spans="1:5">
      <c r="A21" s="12"/>
      <c r="B21" s="10" t="s">
        <v>28</v>
      </c>
      <c r="C21" s="12" t="s">
        <v>15</v>
      </c>
      <c r="D21" s="12"/>
      <c r="E21" s="10"/>
    </row>
    <row r="22" s="1" customFormat="1" ht="18" customHeight="1" spans="1:5">
      <c r="A22" s="12"/>
      <c r="B22" s="10" t="s">
        <v>29</v>
      </c>
      <c r="C22" s="12" t="s">
        <v>15</v>
      </c>
      <c r="D22" s="12"/>
      <c r="E22" s="10"/>
    </row>
    <row r="23" s="1" customFormat="1" ht="18" customHeight="1" spans="1:5">
      <c r="A23" s="12"/>
      <c r="B23" s="10" t="s">
        <v>30</v>
      </c>
      <c r="C23" s="12" t="s">
        <v>15</v>
      </c>
      <c r="D23" s="12">
        <v>400</v>
      </c>
      <c r="E23" s="10"/>
    </row>
    <row r="24" s="1" customFormat="1" ht="18" customHeight="1" spans="1:5">
      <c r="A24" s="12"/>
      <c r="B24" s="10" t="s">
        <v>31</v>
      </c>
      <c r="C24" s="12" t="s">
        <v>15</v>
      </c>
      <c r="D24" s="12"/>
      <c r="E24" s="10"/>
    </row>
    <row r="25" s="1" customFormat="1" ht="18" customHeight="1" spans="1:5">
      <c r="A25" s="12"/>
      <c r="B25" s="10" t="s">
        <v>32</v>
      </c>
      <c r="C25" s="12" t="s">
        <v>15</v>
      </c>
      <c r="D25" s="12"/>
      <c r="E25" s="10"/>
    </row>
    <row r="26" s="1" customFormat="1" ht="18" customHeight="1" spans="1:5">
      <c r="A26" s="12"/>
      <c r="B26" s="10" t="s">
        <v>33</v>
      </c>
      <c r="C26" s="12" t="s">
        <v>15</v>
      </c>
      <c r="D26" s="12"/>
      <c r="E26" s="10"/>
    </row>
    <row r="27" s="1" customFormat="1" ht="18" customHeight="1" spans="1:5">
      <c r="A27" s="12"/>
      <c r="B27" s="10" t="s">
        <v>34</v>
      </c>
      <c r="C27" s="12" t="s">
        <v>15</v>
      </c>
      <c r="D27" s="12"/>
      <c r="E27" s="10"/>
    </row>
    <row r="28" s="1" customFormat="1" ht="18" customHeight="1" spans="1:5">
      <c r="A28" s="12">
        <v>6</v>
      </c>
      <c r="B28" s="10" t="s">
        <v>35</v>
      </c>
      <c r="C28" s="12"/>
      <c r="D28" s="39"/>
      <c r="E28" s="10"/>
    </row>
    <row r="29" s="1" customFormat="1" ht="18" customHeight="1" spans="1:5">
      <c r="A29" s="12"/>
      <c r="B29" s="10" t="s">
        <v>36</v>
      </c>
      <c r="C29" s="12" t="s">
        <v>37</v>
      </c>
      <c r="D29" s="12"/>
      <c r="E29" s="23"/>
    </row>
    <row r="30" s="1" customFormat="1" ht="18" customHeight="1" spans="1:5">
      <c r="A30" s="12"/>
      <c r="B30" s="10" t="s">
        <v>38</v>
      </c>
      <c r="C30" s="12" t="s">
        <v>37</v>
      </c>
      <c r="D30" s="12"/>
      <c r="E30" s="23"/>
    </row>
    <row r="31" s="1" customFormat="1" ht="18" customHeight="1" spans="1:5">
      <c r="A31" s="12"/>
      <c r="B31" s="10" t="s">
        <v>39</v>
      </c>
      <c r="C31" s="12" t="s">
        <v>37</v>
      </c>
      <c r="D31" s="12">
        <v>6</v>
      </c>
      <c r="E31" s="23"/>
    </row>
    <row r="32" s="1" customFormat="1" ht="18" customHeight="1" spans="1:5">
      <c r="A32" s="12"/>
      <c r="B32" s="10" t="s">
        <v>40</v>
      </c>
      <c r="C32" s="12" t="s">
        <v>37</v>
      </c>
      <c r="D32" s="12">
        <v>2</v>
      </c>
      <c r="E32" s="23"/>
    </row>
    <row r="33" s="1" customFormat="1" ht="18" customHeight="1" spans="1:5">
      <c r="A33" s="12"/>
      <c r="B33" s="10" t="s">
        <v>41</v>
      </c>
      <c r="C33" s="12" t="s">
        <v>37</v>
      </c>
      <c r="D33" s="12">
        <v>3</v>
      </c>
      <c r="E33" s="23"/>
    </row>
    <row r="34" s="1" customFormat="1" ht="18" customHeight="1" spans="1:5">
      <c r="A34" s="12"/>
      <c r="B34" s="10" t="s">
        <v>42</v>
      </c>
      <c r="C34" s="12" t="s">
        <v>37</v>
      </c>
      <c r="D34" s="12">
        <v>1</v>
      </c>
      <c r="E34" s="23"/>
    </row>
    <row r="35" s="1" customFormat="1" ht="18" customHeight="1" spans="1:5">
      <c r="A35" s="12"/>
      <c r="B35" s="10" t="s">
        <v>43</v>
      </c>
      <c r="C35" s="12" t="s">
        <v>37</v>
      </c>
      <c r="D35" s="12"/>
      <c r="E35" s="23"/>
    </row>
    <row r="36" s="1" customFormat="1" ht="18" customHeight="1" spans="1:5">
      <c r="A36" s="12"/>
      <c r="B36" s="10" t="s">
        <v>44</v>
      </c>
      <c r="C36" s="12" t="s">
        <v>37</v>
      </c>
      <c r="D36" s="12"/>
      <c r="E36" s="23"/>
    </row>
    <row r="37" s="1" customFormat="1" ht="18" customHeight="1" spans="1:5">
      <c r="A37" s="12"/>
      <c r="B37" s="10" t="s">
        <v>45</v>
      </c>
      <c r="C37" s="12" t="s">
        <v>37</v>
      </c>
      <c r="D37" s="12"/>
      <c r="E37" s="23"/>
    </row>
    <row r="38" s="1" customFormat="1" ht="18" customHeight="1" spans="1:5">
      <c r="A38" s="12"/>
      <c r="B38" s="10" t="s">
        <v>46</v>
      </c>
      <c r="C38" s="12" t="s">
        <v>37</v>
      </c>
      <c r="D38" s="12"/>
      <c r="E38" s="23"/>
    </row>
    <row r="39" s="1" customFormat="1" ht="18" customHeight="1" spans="1:5">
      <c r="A39" s="12"/>
      <c r="B39" s="10" t="s">
        <v>47</v>
      </c>
      <c r="C39" s="12" t="s">
        <v>37</v>
      </c>
      <c r="D39" s="12"/>
      <c r="E39" s="23"/>
    </row>
    <row r="40" s="1" customFormat="1" ht="18" customHeight="1" spans="1:5">
      <c r="A40" s="12"/>
      <c r="B40" s="10" t="s">
        <v>48</v>
      </c>
      <c r="C40" s="12" t="s">
        <v>37</v>
      </c>
      <c r="D40" s="12"/>
      <c r="E40" s="23"/>
    </row>
    <row r="41" ht="12" customHeight="1"/>
    <row r="42" ht="12" customHeight="1"/>
    <row r="43" ht="12" customHeight="1"/>
  </sheetData>
  <mergeCells count="1">
    <mergeCell ref="A1:E1"/>
  </mergeCells>
  <pageMargins left="0.393055555555556" right="0.393055555555556" top="0.393055555555556" bottom="0.393055555555556" header="0.511805555555556" footer="0.511805555555556"/>
  <pageSetup paperSize="9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43"/>
  <sheetViews>
    <sheetView workbookViewId="0">
      <selection activeCell="D6" sqref="D6"/>
    </sheetView>
  </sheetViews>
  <sheetFormatPr defaultColWidth="9" defaultRowHeight="13.5" outlineLevelCol="4"/>
  <cols>
    <col min="1" max="1" width="9.25" style="1" customWidth="1"/>
    <col min="2" max="2" width="29.5" style="1" customWidth="1"/>
    <col min="3" max="3" width="9" style="1"/>
    <col min="4" max="4" width="12.875" style="1" customWidth="1"/>
    <col min="5" max="5" width="26" style="1" customWidth="1"/>
    <col min="6" max="7" width="9" style="1"/>
    <col min="8" max="8" width="12.625" style="1"/>
    <col min="9" max="9" width="9" style="1"/>
    <col min="10" max="11" width="12.625" style="1"/>
    <col min="12" max="12" width="11.5" style="1"/>
    <col min="13" max="16384" width="9" style="1"/>
  </cols>
  <sheetData>
    <row r="1" s="1" customFormat="1" ht="40" customHeight="1" spans="1:5">
      <c r="A1" s="37" t="s">
        <v>59</v>
      </c>
      <c r="B1" s="38"/>
      <c r="C1" s="38"/>
      <c r="D1" s="38"/>
      <c r="E1" s="38"/>
    </row>
    <row r="2" s="1" customFormat="1" ht="18" customHeight="1" spans="1:5">
      <c r="A2" s="4" t="s">
        <v>1</v>
      </c>
      <c r="B2" s="4" t="s">
        <v>2</v>
      </c>
      <c r="C2" s="5" t="s">
        <v>3</v>
      </c>
      <c r="D2" s="6" t="s">
        <v>4</v>
      </c>
      <c r="E2" s="7" t="s">
        <v>5</v>
      </c>
    </row>
    <row r="3" s="1" customFormat="1" ht="18" customHeight="1" spans="1:5">
      <c r="A3" s="4"/>
      <c r="B3" s="9" t="s">
        <v>6</v>
      </c>
      <c r="C3" s="12"/>
      <c r="D3" s="12"/>
      <c r="E3" s="10"/>
    </row>
    <row r="4" s="1" customFormat="1" ht="18" customHeight="1" spans="1:5">
      <c r="A4" s="12">
        <v>1</v>
      </c>
      <c r="B4" s="10" t="s">
        <v>7</v>
      </c>
      <c r="C4" s="12" t="s">
        <v>8</v>
      </c>
      <c r="D4" s="12"/>
      <c r="E4" s="10"/>
    </row>
    <row r="5" s="1" customFormat="1" ht="18" customHeight="1" spans="1:5">
      <c r="A5" s="12">
        <v>2</v>
      </c>
      <c r="B5" s="10" t="s">
        <v>9</v>
      </c>
      <c r="C5" s="12" t="s">
        <v>8</v>
      </c>
      <c r="D5" s="12">
        <v>6</v>
      </c>
      <c r="E5" s="10"/>
    </row>
    <row r="6" s="1" customFormat="1" ht="18" customHeight="1" spans="1:5">
      <c r="A6" s="12">
        <v>3</v>
      </c>
      <c r="B6" s="10" t="s">
        <v>10</v>
      </c>
      <c r="C6" s="12" t="s">
        <v>11</v>
      </c>
      <c r="D6" s="12">
        <v>4</v>
      </c>
      <c r="E6" s="10"/>
    </row>
    <row r="7" s="1" customFormat="1" ht="18" customHeight="1" spans="1:5">
      <c r="A7" s="12">
        <v>4</v>
      </c>
      <c r="B7" s="10" t="s">
        <v>54</v>
      </c>
      <c r="C7" s="12" t="s">
        <v>13</v>
      </c>
      <c r="D7" s="19"/>
      <c r="E7" s="10"/>
    </row>
    <row r="8" s="1" customFormat="1" ht="18" customHeight="1" spans="1:5">
      <c r="A8" s="12"/>
      <c r="B8" s="10" t="s">
        <v>14</v>
      </c>
      <c r="C8" s="12" t="s">
        <v>15</v>
      </c>
      <c r="D8" s="12"/>
      <c r="E8" s="10"/>
    </row>
    <row r="9" s="1" customFormat="1" ht="18" customHeight="1" spans="1:5">
      <c r="A9" s="12"/>
      <c r="B9" s="10" t="s">
        <v>16</v>
      </c>
      <c r="C9" s="12" t="s">
        <v>15</v>
      </c>
      <c r="D9" s="12">
        <f>1740+350+865+262+725</f>
        <v>3942</v>
      </c>
      <c r="E9" s="10"/>
    </row>
    <row r="10" s="1" customFormat="1" ht="18" customHeight="1" spans="1:5">
      <c r="A10" s="12"/>
      <c r="B10" s="10" t="s">
        <v>17</v>
      </c>
      <c r="C10" s="12" t="s">
        <v>15</v>
      </c>
      <c r="D10" s="12">
        <f>658+105+175+1365+273</f>
        <v>2576</v>
      </c>
      <c r="E10" s="10"/>
    </row>
    <row r="11" s="1" customFormat="1" ht="18" customHeight="1" spans="1:5">
      <c r="A11" s="12"/>
      <c r="B11" s="10" t="s">
        <v>18</v>
      </c>
      <c r="C11" s="12" t="s">
        <v>15</v>
      </c>
      <c r="D11" s="12">
        <f>826+348+420+220</f>
        <v>1814</v>
      </c>
      <c r="E11" s="10"/>
    </row>
    <row r="12" s="1" customFormat="1" ht="18" customHeight="1" spans="1:5">
      <c r="A12" s="12"/>
      <c r="B12" s="10" t="s">
        <v>19</v>
      </c>
      <c r="C12" s="12" t="s">
        <v>15</v>
      </c>
      <c r="D12" s="12">
        <f>483+254+1260+1490</f>
        <v>3487</v>
      </c>
      <c r="E12" s="10"/>
    </row>
    <row r="13" s="1" customFormat="1" ht="18" customHeight="1" spans="1:5">
      <c r="A13" s="12"/>
      <c r="B13" s="10" t="s">
        <v>20</v>
      </c>
      <c r="C13" s="12" t="s">
        <v>15</v>
      </c>
      <c r="D13" s="12">
        <f>700+24+64</f>
        <v>788</v>
      </c>
      <c r="E13" s="10"/>
    </row>
    <row r="14" s="1" customFormat="1" ht="18" customHeight="1" spans="1:5">
      <c r="A14" s="12"/>
      <c r="B14" s="10" t="s">
        <v>21</v>
      </c>
      <c r="C14" s="12" t="s">
        <v>15</v>
      </c>
      <c r="E14" s="10"/>
    </row>
    <row r="15" s="1" customFormat="1" ht="18" customHeight="1" spans="1:5">
      <c r="A15" s="12"/>
      <c r="B15" s="10" t="s">
        <v>22</v>
      </c>
      <c r="C15" s="12" t="s">
        <v>15</v>
      </c>
      <c r="D15" s="12"/>
      <c r="E15" s="10"/>
    </row>
    <row r="16" s="1" customFormat="1" ht="18" customHeight="1" spans="1:5">
      <c r="A16" s="12"/>
      <c r="B16" s="10" t="s">
        <v>23</v>
      </c>
      <c r="C16" s="12" t="s">
        <v>15</v>
      </c>
      <c r="D16" s="12"/>
      <c r="E16" s="10"/>
    </row>
    <row r="17" s="1" customFormat="1" ht="18" customHeight="1" spans="1:5">
      <c r="A17" s="12">
        <v>5</v>
      </c>
      <c r="B17" s="10" t="s">
        <v>24</v>
      </c>
      <c r="C17" s="12"/>
      <c r="E17" s="10"/>
    </row>
    <row r="18" s="1" customFormat="1" ht="18" customHeight="1" spans="1:5">
      <c r="A18" s="12"/>
      <c r="B18" s="10" t="s">
        <v>25</v>
      </c>
      <c r="C18" s="12" t="s">
        <v>15</v>
      </c>
      <c r="D18" s="12"/>
      <c r="E18" s="10"/>
    </row>
    <row r="19" s="1" customFormat="1" ht="18" customHeight="1" spans="1:5">
      <c r="A19" s="12"/>
      <c r="B19" s="10" t="s">
        <v>26</v>
      </c>
      <c r="C19" s="12" t="s">
        <v>15</v>
      </c>
      <c r="D19" s="12"/>
      <c r="E19" s="10"/>
    </row>
    <row r="20" s="1" customFormat="1" ht="18" customHeight="1" spans="1:5">
      <c r="A20" s="12"/>
      <c r="B20" s="10" t="s">
        <v>27</v>
      </c>
      <c r="C20" s="12" t="s">
        <v>15</v>
      </c>
      <c r="D20" s="12"/>
      <c r="E20" s="10"/>
    </row>
    <row r="21" s="1" customFormat="1" ht="18" customHeight="1" spans="1:5">
      <c r="A21" s="12"/>
      <c r="B21" s="10" t="s">
        <v>28</v>
      </c>
      <c r="C21" s="12" t="s">
        <v>15</v>
      </c>
      <c r="D21" s="12"/>
      <c r="E21" s="10"/>
    </row>
    <row r="22" s="1" customFormat="1" ht="18" customHeight="1" spans="1:5">
      <c r="A22" s="12"/>
      <c r="B22" s="10" t="s">
        <v>29</v>
      </c>
      <c r="C22" s="12" t="s">
        <v>15</v>
      </c>
      <c r="D22" s="12"/>
      <c r="E22" s="10"/>
    </row>
    <row r="23" s="1" customFormat="1" ht="18" customHeight="1" spans="1:5">
      <c r="A23" s="12"/>
      <c r="B23" s="10" t="s">
        <v>30</v>
      </c>
      <c r="C23" s="12" t="s">
        <v>15</v>
      </c>
      <c r="D23" s="12"/>
      <c r="E23" s="10"/>
    </row>
    <row r="24" s="1" customFormat="1" ht="18" customHeight="1" spans="1:5">
      <c r="A24" s="12"/>
      <c r="B24" s="10" t="s">
        <v>31</v>
      </c>
      <c r="C24" s="12" t="s">
        <v>15</v>
      </c>
      <c r="D24" s="12"/>
      <c r="E24" s="10"/>
    </row>
    <row r="25" s="1" customFormat="1" ht="18" customHeight="1" spans="1:5">
      <c r="A25" s="12"/>
      <c r="B25" s="10" t="s">
        <v>32</v>
      </c>
      <c r="C25" s="12" t="s">
        <v>15</v>
      </c>
      <c r="D25" s="12"/>
      <c r="E25" s="10"/>
    </row>
    <row r="26" s="1" customFormat="1" ht="18" customHeight="1" spans="1:5">
      <c r="A26" s="12"/>
      <c r="B26" s="10" t="s">
        <v>33</v>
      </c>
      <c r="C26" s="12" t="s">
        <v>15</v>
      </c>
      <c r="D26" s="12"/>
      <c r="E26" s="10"/>
    </row>
    <row r="27" s="1" customFormat="1" ht="18" customHeight="1" spans="1:5">
      <c r="A27" s="12"/>
      <c r="B27" s="10" t="s">
        <v>34</v>
      </c>
      <c r="C27" s="12" t="s">
        <v>15</v>
      </c>
      <c r="D27" s="12"/>
      <c r="E27" s="10"/>
    </row>
    <row r="28" s="1" customFormat="1" ht="18" customHeight="1" spans="1:5">
      <c r="A28" s="12">
        <v>6</v>
      </c>
      <c r="B28" s="10" t="s">
        <v>35</v>
      </c>
      <c r="C28" s="12"/>
      <c r="D28" s="39"/>
      <c r="E28" s="10"/>
    </row>
    <row r="29" s="1" customFormat="1" ht="18" customHeight="1" spans="1:5">
      <c r="A29" s="12"/>
      <c r="B29" s="10" t="s">
        <v>36</v>
      </c>
      <c r="C29" s="12" t="s">
        <v>37</v>
      </c>
      <c r="D29" s="12"/>
      <c r="E29" s="23"/>
    </row>
    <row r="30" s="1" customFormat="1" ht="18" customHeight="1" spans="1:5">
      <c r="A30" s="12"/>
      <c r="B30" s="10" t="s">
        <v>38</v>
      </c>
      <c r="C30" s="12" t="s">
        <v>37</v>
      </c>
      <c r="D30" s="12"/>
      <c r="E30" s="23"/>
    </row>
    <row r="31" s="1" customFormat="1" ht="18" customHeight="1" spans="1:5">
      <c r="A31" s="12"/>
      <c r="B31" s="10" t="s">
        <v>39</v>
      </c>
      <c r="C31" s="12" t="s">
        <v>37</v>
      </c>
      <c r="D31" s="12">
        <v>2</v>
      </c>
      <c r="E31" s="23"/>
    </row>
    <row r="32" s="1" customFormat="1" ht="18" customHeight="1" spans="1:5">
      <c r="A32" s="12"/>
      <c r="B32" s="10" t="s">
        <v>40</v>
      </c>
      <c r="C32" s="12" t="s">
        <v>37</v>
      </c>
      <c r="D32" s="12"/>
      <c r="E32" s="23"/>
    </row>
    <row r="33" s="1" customFormat="1" ht="18" customHeight="1" spans="1:5">
      <c r="A33" s="12"/>
      <c r="B33" s="10" t="s">
        <v>41</v>
      </c>
      <c r="C33" s="12" t="s">
        <v>37</v>
      </c>
      <c r="D33" s="12"/>
      <c r="E33" s="23"/>
    </row>
    <row r="34" s="1" customFormat="1" ht="18" customHeight="1" spans="1:5">
      <c r="A34" s="12"/>
      <c r="B34" s="10" t="s">
        <v>42</v>
      </c>
      <c r="C34" s="12" t="s">
        <v>37</v>
      </c>
      <c r="D34" s="12">
        <v>2</v>
      </c>
      <c r="E34" s="23"/>
    </row>
    <row r="35" s="1" customFormat="1" ht="18" customHeight="1" spans="1:5">
      <c r="A35" s="12"/>
      <c r="B35" s="10" t="s">
        <v>43</v>
      </c>
      <c r="C35" s="12" t="s">
        <v>37</v>
      </c>
      <c r="D35" s="12"/>
      <c r="E35" s="23"/>
    </row>
    <row r="36" s="1" customFormat="1" ht="18" customHeight="1" spans="1:5">
      <c r="A36" s="12"/>
      <c r="B36" s="10" t="s">
        <v>44</v>
      </c>
      <c r="C36" s="12" t="s">
        <v>37</v>
      </c>
      <c r="D36" s="12">
        <v>2</v>
      </c>
      <c r="E36" s="23"/>
    </row>
    <row r="37" s="1" customFormat="1" ht="18" customHeight="1" spans="1:5">
      <c r="A37" s="12"/>
      <c r="B37" s="10" t="s">
        <v>45</v>
      </c>
      <c r="C37" s="12" t="s">
        <v>37</v>
      </c>
      <c r="D37" s="12">
        <v>1</v>
      </c>
      <c r="E37" s="23"/>
    </row>
    <row r="38" s="1" customFormat="1" ht="18" customHeight="1" spans="1:5">
      <c r="A38" s="12"/>
      <c r="B38" s="10" t="s">
        <v>46</v>
      </c>
      <c r="C38" s="12" t="s">
        <v>37</v>
      </c>
      <c r="D38" s="12"/>
      <c r="E38" s="23"/>
    </row>
    <row r="39" s="1" customFormat="1" ht="18" customHeight="1" spans="1:5">
      <c r="A39" s="12"/>
      <c r="B39" s="10" t="s">
        <v>47</v>
      </c>
      <c r="C39" s="12" t="s">
        <v>37</v>
      </c>
      <c r="D39" s="12"/>
      <c r="E39" s="23"/>
    </row>
    <row r="40" s="1" customFormat="1" ht="18" customHeight="1" spans="1:5">
      <c r="A40" s="12"/>
      <c r="B40" s="10" t="s">
        <v>48</v>
      </c>
      <c r="C40" s="12" t="s">
        <v>37</v>
      </c>
      <c r="D40" s="12"/>
      <c r="E40" s="23"/>
    </row>
    <row r="41" s="1" customFormat="1" ht="12" customHeight="1"/>
    <row r="42" s="1" customFormat="1" ht="12" customHeight="1"/>
    <row r="43" s="1" customFormat="1" ht="12" customHeight="1"/>
  </sheetData>
  <mergeCells count="1">
    <mergeCell ref="A1:E1"/>
  </mergeCells>
  <pageMargins left="0.393055555555556" right="0.393055555555556" top="0.393055555555556" bottom="0.393055555555556" header="0.511805555555556" footer="0.511805555555556"/>
  <pageSetup paperSize="9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43"/>
  <sheetViews>
    <sheetView workbookViewId="0">
      <selection activeCell="D6" sqref="D6"/>
    </sheetView>
  </sheetViews>
  <sheetFormatPr defaultColWidth="9" defaultRowHeight="13.5" outlineLevelCol="4"/>
  <cols>
    <col min="1" max="1" width="9.25" style="1" customWidth="1"/>
    <col min="2" max="2" width="29.5" style="1" customWidth="1"/>
    <col min="3" max="3" width="9" style="1"/>
    <col min="4" max="4" width="12.875" style="1" customWidth="1"/>
    <col min="5" max="5" width="26" style="1" customWidth="1"/>
    <col min="6" max="7" width="9" style="1"/>
    <col min="8" max="8" width="12.625" style="1"/>
    <col min="9" max="9" width="9" style="1"/>
    <col min="10" max="11" width="12.625" style="1"/>
    <col min="12" max="12" width="11.5" style="1"/>
    <col min="13" max="16384" width="9" style="1"/>
  </cols>
  <sheetData>
    <row r="1" s="1" customFormat="1" ht="40" customHeight="1" spans="1:5">
      <c r="A1" s="37" t="s">
        <v>60</v>
      </c>
      <c r="B1" s="38"/>
      <c r="C1" s="38"/>
      <c r="D1" s="38"/>
      <c r="E1" s="38"/>
    </row>
    <row r="2" s="1" customFormat="1" ht="18" customHeight="1" spans="1:5">
      <c r="A2" s="4" t="s">
        <v>1</v>
      </c>
      <c r="B2" s="4" t="s">
        <v>2</v>
      </c>
      <c r="C2" s="5" t="s">
        <v>3</v>
      </c>
      <c r="D2" s="6" t="s">
        <v>4</v>
      </c>
      <c r="E2" s="7" t="s">
        <v>5</v>
      </c>
    </row>
    <row r="3" s="1" customFormat="1" ht="18" customHeight="1" spans="1:5">
      <c r="A3" s="4"/>
      <c r="B3" s="9" t="s">
        <v>6</v>
      </c>
      <c r="C3" s="12"/>
      <c r="D3" s="12"/>
      <c r="E3" s="10"/>
    </row>
    <row r="4" s="1" customFormat="1" ht="18" customHeight="1" spans="1:5">
      <c r="A4" s="12">
        <v>1</v>
      </c>
      <c r="B4" s="10" t="s">
        <v>7</v>
      </c>
      <c r="C4" s="12" t="s">
        <v>8</v>
      </c>
      <c r="D4" s="12">
        <v>2</v>
      </c>
      <c r="E4" s="10"/>
    </row>
    <row r="5" s="1" customFormat="1" ht="18" customHeight="1" spans="1:5">
      <c r="A5" s="12">
        <v>2</v>
      </c>
      <c r="B5" s="10" t="s">
        <v>9</v>
      </c>
      <c r="C5" s="12" t="s">
        <v>8</v>
      </c>
      <c r="D5" s="12">
        <v>2</v>
      </c>
      <c r="E5" s="10"/>
    </row>
    <row r="6" s="1" customFormat="1" ht="18" customHeight="1" spans="1:5">
      <c r="A6" s="12">
        <v>3</v>
      </c>
      <c r="B6" s="10" t="s">
        <v>10</v>
      </c>
      <c r="C6" s="12" t="s">
        <v>11</v>
      </c>
      <c r="D6" s="12">
        <v>2</v>
      </c>
      <c r="E6" s="10"/>
    </row>
    <row r="7" s="1" customFormat="1" ht="18" customHeight="1" spans="1:5">
      <c r="A7" s="12">
        <v>4</v>
      </c>
      <c r="B7" s="10" t="s">
        <v>54</v>
      </c>
      <c r="C7" s="12" t="s">
        <v>13</v>
      </c>
      <c r="D7" s="19"/>
      <c r="E7" s="10"/>
    </row>
    <row r="8" s="1" customFormat="1" ht="18" customHeight="1" spans="1:5">
      <c r="A8" s="12"/>
      <c r="B8" s="10" t="s">
        <v>14</v>
      </c>
      <c r="C8" s="12" t="s">
        <v>15</v>
      </c>
      <c r="D8" s="12"/>
      <c r="E8" s="10"/>
    </row>
    <row r="9" s="1" customFormat="1" ht="18" customHeight="1" spans="1:5">
      <c r="A9" s="12"/>
      <c r="B9" s="10" t="s">
        <v>16</v>
      </c>
      <c r="C9" s="12" t="s">
        <v>15</v>
      </c>
      <c r="D9" s="12">
        <f>360+560</f>
        <v>920</v>
      </c>
      <c r="E9" s="10"/>
    </row>
    <row r="10" s="1" customFormat="1" ht="18" customHeight="1" spans="1:5">
      <c r="A10" s="12"/>
      <c r="B10" s="10" t="s">
        <v>17</v>
      </c>
      <c r="C10" s="12" t="s">
        <v>15</v>
      </c>
      <c r="D10" s="12">
        <f>429+800</f>
        <v>1229</v>
      </c>
      <c r="E10" s="10"/>
    </row>
    <row r="11" s="1" customFormat="1" ht="18" customHeight="1" spans="1:5">
      <c r="A11" s="12"/>
      <c r="B11" s="10" t="s">
        <v>18</v>
      </c>
      <c r="C11" s="12" t="s">
        <v>15</v>
      </c>
      <c r="D11" s="12"/>
      <c r="E11" s="10"/>
    </row>
    <row r="12" s="1" customFormat="1" ht="18" customHeight="1" spans="1:5">
      <c r="A12" s="12"/>
      <c r="B12" s="10" t="s">
        <v>19</v>
      </c>
      <c r="C12" s="12" t="s">
        <v>15</v>
      </c>
      <c r="D12" s="12">
        <v>1150</v>
      </c>
      <c r="E12" s="10"/>
    </row>
    <row r="13" s="1" customFormat="1" ht="18" customHeight="1" spans="1:5">
      <c r="A13" s="12"/>
      <c r="B13" s="10" t="s">
        <v>20</v>
      </c>
      <c r="C13" s="12" t="s">
        <v>15</v>
      </c>
      <c r="D13" s="12">
        <v>7000</v>
      </c>
      <c r="E13" s="10"/>
    </row>
    <row r="14" s="1" customFormat="1" ht="18" customHeight="1" spans="1:5">
      <c r="A14" s="12"/>
      <c r="B14" s="10" t="s">
        <v>21</v>
      </c>
      <c r="C14" s="12" t="s">
        <v>15</v>
      </c>
      <c r="D14" s="1">
        <v>350</v>
      </c>
      <c r="E14" s="10"/>
    </row>
    <row r="15" s="1" customFormat="1" ht="18" customHeight="1" spans="1:5">
      <c r="A15" s="12"/>
      <c r="B15" s="10" t="s">
        <v>22</v>
      </c>
      <c r="C15" s="12" t="s">
        <v>15</v>
      </c>
      <c r="D15" s="12"/>
      <c r="E15" s="10"/>
    </row>
    <row r="16" s="1" customFormat="1" ht="18" customHeight="1" spans="1:5">
      <c r="A16" s="12"/>
      <c r="B16" s="10" t="s">
        <v>23</v>
      </c>
      <c r="C16" s="12" t="s">
        <v>15</v>
      </c>
      <c r="D16" s="12"/>
      <c r="E16" s="10"/>
    </row>
    <row r="17" s="1" customFormat="1" ht="18" customHeight="1" spans="1:5">
      <c r="A17" s="12">
        <v>5</v>
      </c>
      <c r="B17" s="10" t="s">
        <v>24</v>
      </c>
      <c r="C17" s="12"/>
      <c r="E17" s="10"/>
    </row>
    <row r="18" s="1" customFormat="1" ht="18" customHeight="1" spans="1:5">
      <c r="A18" s="12"/>
      <c r="B18" s="10" t="s">
        <v>25</v>
      </c>
      <c r="C18" s="12" t="s">
        <v>15</v>
      </c>
      <c r="D18" s="12"/>
      <c r="E18" s="10"/>
    </row>
    <row r="19" s="1" customFormat="1" ht="18" customHeight="1" spans="1:5">
      <c r="A19" s="12"/>
      <c r="B19" s="10" t="s">
        <v>26</v>
      </c>
      <c r="C19" s="12" t="s">
        <v>15</v>
      </c>
      <c r="D19" s="12"/>
      <c r="E19" s="10"/>
    </row>
    <row r="20" s="1" customFormat="1" ht="18" customHeight="1" spans="1:5">
      <c r="A20" s="12"/>
      <c r="B20" s="10" t="s">
        <v>27</v>
      </c>
      <c r="C20" s="12" t="s">
        <v>15</v>
      </c>
      <c r="D20" s="12"/>
      <c r="E20" s="10"/>
    </row>
    <row r="21" s="1" customFormat="1" ht="18" customHeight="1" spans="1:5">
      <c r="A21" s="12"/>
      <c r="B21" s="10" t="s">
        <v>28</v>
      </c>
      <c r="C21" s="12" t="s">
        <v>15</v>
      </c>
      <c r="D21" s="12"/>
      <c r="E21" s="10"/>
    </row>
    <row r="22" s="1" customFormat="1" ht="18" customHeight="1" spans="1:5">
      <c r="A22" s="12"/>
      <c r="B22" s="10" t="s">
        <v>29</v>
      </c>
      <c r="C22" s="12" t="s">
        <v>15</v>
      </c>
      <c r="D22" s="12"/>
      <c r="E22" s="10"/>
    </row>
    <row r="23" s="1" customFormat="1" ht="18" customHeight="1" spans="1:5">
      <c r="A23" s="12"/>
      <c r="B23" s="10" t="s">
        <v>30</v>
      </c>
      <c r="C23" s="12" t="s">
        <v>15</v>
      </c>
      <c r="D23" s="12"/>
      <c r="E23" s="10"/>
    </row>
    <row r="24" s="1" customFormat="1" ht="18" customHeight="1" spans="1:5">
      <c r="A24" s="12"/>
      <c r="B24" s="10" t="s">
        <v>31</v>
      </c>
      <c r="C24" s="12" t="s">
        <v>15</v>
      </c>
      <c r="D24" s="12"/>
      <c r="E24" s="10"/>
    </row>
    <row r="25" s="1" customFormat="1" ht="18" customHeight="1" spans="1:5">
      <c r="A25" s="12"/>
      <c r="B25" s="10" t="s">
        <v>32</v>
      </c>
      <c r="C25" s="12" t="s">
        <v>15</v>
      </c>
      <c r="D25" s="12"/>
      <c r="E25" s="10"/>
    </row>
    <row r="26" s="1" customFormat="1" ht="18" customHeight="1" spans="1:5">
      <c r="A26" s="12"/>
      <c r="B26" s="10" t="s">
        <v>33</v>
      </c>
      <c r="C26" s="12" t="s">
        <v>15</v>
      </c>
      <c r="D26" s="12"/>
      <c r="E26" s="10"/>
    </row>
    <row r="27" s="1" customFormat="1" ht="18" customHeight="1" spans="1:5">
      <c r="A27" s="12"/>
      <c r="B27" s="10" t="s">
        <v>34</v>
      </c>
      <c r="C27" s="12" t="s">
        <v>15</v>
      </c>
      <c r="D27" s="12"/>
      <c r="E27" s="10"/>
    </row>
    <row r="28" s="1" customFormat="1" ht="18" customHeight="1" spans="1:5">
      <c r="A28" s="12">
        <v>6</v>
      </c>
      <c r="B28" s="10" t="s">
        <v>35</v>
      </c>
      <c r="C28" s="12"/>
      <c r="D28" s="39"/>
      <c r="E28" s="10"/>
    </row>
    <row r="29" s="1" customFormat="1" ht="18" customHeight="1" spans="1:5">
      <c r="A29" s="12"/>
      <c r="B29" s="10" t="s">
        <v>36</v>
      </c>
      <c r="C29" s="12" t="s">
        <v>37</v>
      </c>
      <c r="D29" s="12"/>
      <c r="E29" s="23"/>
    </row>
    <row r="30" s="1" customFormat="1" ht="18" customHeight="1" spans="1:5">
      <c r="A30" s="12"/>
      <c r="B30" s="10" t="s">
        <v>38</v>
      </c>
      <c r="C30" s="12" t="s">
        <v>37</v>
      </c>
      <c r="D30" s="12"/>
      <c r="E30" s="23"/>
    </row>
    <row r="31" s="1" customFormat="1" ht="18" customHeight="1" spans="1:5">
      <c r="A31" s="12"/>
      <c r="B31" s="10" t="s">
        <v>39</v>
      </c>
      <c r="C31" s="12" t="s">
        <v>37</v>
      </c>
      <c r="D31" s="12"/>
      <c r="E31" s="23"/>
    </row>
    <row r="32" s="1" customFormat="1" ht="18" customHeight="1" spans="1:5">
      <c r="A32" s="12"/>
      <c r="B32" s="10" t="s">
        <v>40</v>
      </c>
      <c r="C32" s="12" t="s">
        <v>37</v>
      </c>
      <c r="D32" s="12"/>
      <c r="E32" s="23"/>
    </row>
    <row r="33" s="1" customFormat="1" ht="18" customHeight="1" spans="1:5">
      <c r="A33" s="12"/>
      <c r="B33" s="10" t="s">
        <v>41</v>
      </c>
      <c r="C33" s="12" t="s">
        <v>37</v>
      </c>
      <c r="D33" s="12"/>
      <c r="E33" s="23"/>
    </row>
    <row r="34" s="1" customFormat="1" ht="18" customHeight="1" spans="1:5">
      <c r="A34" s="12"/>
      <c r="B34" s="10" t="s">
        <v>42</v>
      </c>
      <c r="C34" s="12" t="s">
        <v>37</v>
      </c>
      <c r="D34" s="12">
        <v>2</v>
      </c>
      <c r="E34" s="23"/>
    </row>
    <row r="35" s="1" customFormat="1" ht="18" customHeight="1" spans="1:5">
      <c r="A35" s="12"/>
      <c r="B35" s="10" t="s">
        <v>43</v>
      </c>
      <c r="C35" s="12" t="s">
        <v>37</v>
      </c>
      <c r="D35" s="12"/>
      <c r="E35" s="23"/>
    </row>
    <row r="36" s="1" customFormat="1" ht="18" customHeight="1" spans="1:5">
      <c r="A36" s="12"/>
      <c r="B36" s="10" t="s">
        <v>44</v>
      </c>
      <c r="C36" s="12" t="s">
        <v>37</v>
      </c>
      <c r="D36" s="12"/>
      <c r="E36" s="23"/>
    </row>
    <row r="37" s="1" customFormat="1" ht="18" customHeight="1" spans="1:5">
      <c r="A37" s="12"/>
      <c r="B37" s="10" t="s">
        <v>45</v>
      </c>
      <c r="C37" s="12" t="s">
        <v>37</v>
      </c>
      <c r="D37" s="12"/>
      <c r="E37" s="23"/>
    </row>
    <row r="38" s="1" customFormat="1" ht="18" customHeight="1" spans="1:5">
      <c r="A38" s="12"/>
      <c r="B38" s="10" t="s">
        <v>46</v>
      </c>
      <c r="C38" s="12" t="s">
        <v>37</v>
      </c>
      <c r="D38" s="12"/>
      <c r="E38" s="23"/>
    </row>
    <row r="39" s="1" customFormat="1" ht="18" customHeight="1" spans="1:5">
      <c r="A39" s="12"/>
      <c r="B39" s="10" t="s">
        <v>47</v>
      </c>
      <c r="C39" s="12" t="s">
        <v>37</v>
      </c>
      <c r="D39" s="12"/>
      <c r="E39" s="23"/>
    </row>
    <row r="40" s="1" customFormat="1" ht="18" customHeight="1" spans="1:5">
      <c r="A40" s="12"/>
      <c r="B40" s="10" t="s">
        <v>48</v>
      </c>
      <c r="C40" s="12" t="s">
        <v>37</v>
      </c>
      <c r="D40" s="12"/>
      <c r="E40" s="23"/>
    </row>
    <row r="41" s="1" customFormat="1" ht="12" customHeight="1"/>
    <row r="42" s="1" customFormat="1" ht="12" customHeight="1"/>
    <row r="43" s="1" customFormat="1" ht="12" customHeight="1"/>
  </sheetData>
  <mergeCells count="1">
    <mergeCell ref="A1:E1"/>
  </mergeCells>
  <pageMargins left="0.393055555555556" right="0.393055555555556" top="0.393055555555556" bottom="0.393055555555556" header="0.511805555555556" footer="0.511805555555556"/>
  <pageSetup paperSize="9" orientation="portrait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81"/>
  <sheetViews>
    <sheetView tabSelected="1" workbookViewId="0">
      <selection activeCell="E16" sqref="E16"/>
    </sheetView>
  </sheetViews>
  <sheetFormatPr defaultColWidth="9" defaultRowHeight="13.5"/>
  <cols>
    <col min="1" max="1" width="9.25" style="1" customWidth="1"/>
    <col min="2" max="2" width="29.5" style="1" customWidth="1"/>
    <col min="3" max="3" width="9" style="1"/>
    <col min="4" max="4" width="12.875" style="2" customWidth="1"/>
    <col min="5" max="5" width="26" style="1" customWidth="1"/>
    <col min="6" max="6" width="9" style="1" hidden="1" customWidth="1"/>
    <col min="7" max="7" width="9" style="1"/>
    <col min="8" max="8" width="12.625" style="1"/>
    <col min="9" max="9" width="9" style="1"/>
    <col min="10" max="11" width="12.625" style="1"/>
    <col min="12" max="12" width="11.5" style="1"/>
    <col min="13" max="16384" width="9" style="1"/>
  </cols>
  <sheetData>
    <row r="1" s="1" customFormat="1" ht="30" customHeight="1" spans="1:5">
      <c r="A1" s="3" t="s">
        <v>61</v>
      </c>
      <c r="B1" s="3"/>
      <c r="C1" s="3"/>
      <c r="D1" s="3"/>
      <c r="E1" s="3"/>
    </row>
    <row r="2" s="1" customFormat="1" ht="9" customHeight="1" spans="4:4">
      <c r="D2" s="2"/>
    </row>
    <row r="3" s="1" customFormat="1" ht="20.1" customHeight="1" spans="1:5">
      <c r="A3" s="4" t="s">
        <v>1</v>
      </c>
      <c r="B3" s="4" t="s">
        <v>2</v>
      </c>
      <c r="C3" s="5" t="s">
        <v>3</v>
      </c>
      <c r="D3" s="6" t="s">
        <v>4</v>
      </c>
      <c r="E3" s="7" t="s">
        <v>5</v>
      </c>
    </row>
    <row r="4" s="1" customFormat="1" ht="20.1" customHeight="1" spans="1:5">
      <c r="A4" s="4"/>
      <c r="B4" s="4"/>
      <c r="C4" s="5"/>
      <c r="D4" s="8" t="s">
        <v>62</v>
      </c>
      <c r="E4" s="7"/>
    </row>
    <row r="5" s="1" customFormat="1" ht="20.1" customHeight="1" spans="1:5">
      <c r="A5" s="4" t="s">
        <v>63</v>
      </c>
      <c r="B5" s="9" t="s">
        <v>64</v>
      </c>
      <c r="C5" s="10"/>
      <c r="D5" s="11"/>
      <c r="E5" s="10"/>
    </row>
    <row r="6" s="1" customFormat="1" ht="20.1" customHeight="1" spans="1:5">
      <c r="A6" s="12">
        <v>1.1</v>
      </c>
      <c r="B6" s="10" t="s">
        <v>65</v>
      </c>
      <c r="C6" s="12" t="s">
        <v>66</v>
      </c>
      <c r="D6" s="12">
        <v>81</v>
      </c>
      <c r="E6" s="10"/>
    </row>
    <row r="7" s="1" customFormat="1" ht="20.1" customHeight="1" spans="1:12">
      <c r="A7" s="12">
        <v>1.2</v>
      </c>
      <c r="B7" s="10" t="s">
        <v>67</v>
      </c>
      <c r="C7" s="12" t="s">
        <v>68</v>
      </c>
      <c r="D7" s="12">
        <v>16117</v>
      </c>
      <c r="E7" s="10"/>
      <c r="I7" s="27"/>
      <c r="J7" s="28"/>
      <c r="K7" s="28"/>
      <c r="L7" s="27"/>
    </row>
    <row r="8" s="1" customFormat="1" ht="20.1" customHeight="1" spans="1:9">
      <c r="A8" s="12">
        <v>1.3</v>
      </c>
      <c r="B8" s="10" t="s">
        <v>69</v>
      </c>
      <c r="C8" s="12" t="s">
        <v>70</v>
      </c>
      <c r="D8" s="12">
        <v>3395</v>
      </c>
      <c r="E8" s="10"/>
      <c r="I8" s="27"/>
    </row>
    <row r="9" s="1" customFormat="1" ht="20.1" customHeight="1" spans="1:5">
      <c r="A9" s="12">
        <v>1.4</v>
      </c>
      <c r="B9" s="10" t="s">
        <v>71</v>
      </c>
      <c r="C9" s="12" t="s">
        <v>72</v>
      </c>
      <c r="D9" s="13">
        <v>4750</v>
      </c>
      <c r="E9" s="10"/>
    </row>
    <row r="10" s="1" customFormat="1" ht="20.1" customHeight="1" spans="1:5">
      <c r="A10" s="12">
        <v>1.5</v>
      </c>
      <c r="B10" s="10" t="s">
        <v>73</v>
      </c>
      <c r="C10" s="12"/>
      <c r="D10" s="12" t="s">
        <v>74</v>
      </c>
      <c r="E10" s="10"/>
    </row>
    <row r="11" s="1" customFormat="1" ht="20.1" customHeight="1" spans="1:5">
      <c r="A11" s="12">
        <v>1.6</v>
      </c>
      <c r="B11" s="10" t="s">
        <v>75</v>
      </c>
      <c r="C11" s="12"/>
      <c r="D11" s="12">
        <v>5</v>
      </c>
      <c r="E11" s="10"/>
    </row>
    <row r="12" s="1" customFormat="1" ht="20.1" customHeight="1" spans="1:5">
      <c r="A12" s="4">
        <v>2</v>
      </c>
      <c r="B12" s="9" t="s">
        <v>6</v>
      </c>
      <c r="C12" s="12"/>
      <c r="D12" s="14"/>
      <c r="E12" s="10"/>
    </row>
    <row r="13" s="1" customFormat="1" ht="20.1" customHeight="1" spans="1:6">
      <c r="A13" s="12">
        <v>2.1</v>
      </c>
      <c r="B13" s="10" t="s">
        <v>7</v>
      </c>
      <c r="C13" s="15" t="s">
        <v>8</v>
      </c>
      <c r="D13" s="16">
        <f>东旺!D4+小中甸!D4+金江!D4+建塘!D4+五境!D4+格咱!D4+尼西!D4+虎跳峡!D4+上江!D4+三坝!D4+洛吉乡!D4</f>
        <v>38</v>
      </c>
      <c r="E13" s="17"/>
      <c r="F13" s="12">
        <v>38</v>
      </c>
    </row>
    <row r="14" s="1" customFormat="1" ht="20.1" customHeight="1" spans="1:6">
      <c r="A14" s="12">
        <v>2.2</v>
      </c>
      <c r="B14" s="10" t="s">
        <v>9</v>
      </c>
      <c r="C14" s="15" t="s">
        <v>8</v>
      </c>
      <c r="D14" s="18">
        <f>东旺!D5+小中甸!D5+金江!D5+建塘!D5+五境!D5+格咱!D5+尼西!D5+虎跳峡!D5+上江!D5+三坝!D5+洛吉乡!D5</f>
        <v>84</v>
      </c>
      <c r="E14" s="17"/>
      <c r="F14" s="12">
        <v>84</v>
      </c>
    </row>
    <row r="15" s="1" customFormat="1" ht="20.1" customHeight="1" spans="1:6">
      <c r="A15" s="12">
        <v>2.3</v>
      </c>
      <c r="B15" s="10" t="s">
        <v>10</v>
      </c>
      <c r="C15" s="15" t="s">
        <v>11</v>
      </c>
      <c r="D15" s="16">
        <f>东旺!D6+小中甸!D6+金江!D6+建塘!D6+五境!D6+格咱!D6+尼西!D6+虎跳峡!D6+上江!D6+三坝!D6+洛吉乡!D6</f>
        <v>49</v>
      </c>
      <c r="E15" s="17"/>
      <c r="F15" s="12">
        <v>41</v>
      </c>
    </row>
    <row r="16" s="1" customFormat="1" ht="20.1" customHeight="1" spans="1:6">
      <c r="A16" s="12">
        <v>2.4</v>
      </c>
      <c r="B16" s="10" t="s">
        <v>54</v>
      </c>
      <c r="C16" s="15" t="s">
        <v>13</v>
      </c>
      <c r="D16" s="16"/>
      <c r="E16" s="17"/>
      <c r="F16" s="19">
        <v>361.468</v>
      </c>
    </row>
    <row r="17" s="1" customFormat="1" ht="20.1" customHeight="1" spans="1:6">
      <c r="A17" s="12"/>
      <c r="B17" s="10" t="s">
        <v>14</v>
      </c>
      <c r="C17" s="15" t="s">
        <v>15</v>
      </c>
      <c r="D17" s="16">
        <f>东旺!D8+小中甸!D8+金江!D8+建塘!D8+五境!D8+格咱!D8+尼西!D8+虎跳峡!D8+上江!D8+三坝!D8+洛吉乡!D8</f>
        <v>13000</v>
      </c>
      <c r="E17" s="17"/>
      <c r="F17" s="12">
        <v>13000</v>
      </c>
    </row>
    <row r="18" s="1" customFormat="1" ht="20.1" customHeight="1" spans="1:6">
      <c r="A18" s="12"/>
      <c r="B18" s="10" t="s">
        <v>16</v>
      </c>
      <c r="C18" s="15" t="s">
        <v>15</v>
      </c>
      <c r="D18" s="16">
        <f>东旺!D9+小中甸!D9+金江!D9+建塘!D9+五境!D9+格咱!D9+尼西!D9+虎跳峡!D9+上江!D9+三坝!D9+洛吉乡!D9</f>
        <v>92644</v>
      </c>
      <c r="E18" s="17"/>
      <c r="F18" s="12">
        <v>92644</v>
      </c>
    </row>
    <row r="19" s="1" customFormat="1" ht="20.1" customHeight="1" spans="1:6">
      <c r="A19" s="12"/>
      <c r="B19" s="10" t="s">
        <v>17</v>
      </c>
      <c r="C19" s="15" t="s">
        <v>15</v>
      </c>
      <c r="D19" s="16">
        <f>东旺!D10+小中甸!D10+金江!D10+建塘!D10+五境!D10+格咱!D10+尼西!D10+虎跳峡!D10+上江!D10+三坝!D10+洛吉乡!D10</f>
        <v>62669</v>
      </c>
      <c r="E19" s="17"/>
      <c r="F19" s="12">
        <v>62669</v>
      </c>
    </row>
    <row r="20" s="1" customFormat="1" ht="20.1" customHeight="1" spans="1:6">
      <c r="A20" s="12"/>
      <c r="B20" s="10" t="s">
        <v>18</v>
      </c>
      <c r="C20" s="15" t="s">
        <v>15</v>
      </c>
      <c r="D20" s="16">
        <f>东旺!D11+小中甸!D11+金江!D11+建塘!D11+五境!D11+格咱!D11+尼西!D11+虎跳峡!D11+上江!D11+三坝!D11+洛吉乡!D11</f>
        <v>54191</v>
      </c>
      <c r="E20" s="17"/>
      <c r="F20" s="12">
        <v>54191</v>
      </c>
    </row>
    <row r="21" s="1" customFormat="1" ht="20.1" customHeight="1" spans="1:6">
      <c r="A21" s="12"/>
      <c r="B21" s="10" t="s">
        <v>19</v>
      </c>
      <c r="C21" s="15" t="s">
        <v>15</v>
      </c>
      <c r="D21" s="16">
        <f>东旺!D12+小中甸!D12+金江!D12+建塘!D12+五境!D12+格咱!D12+尼西!D12+虎跳峡!D12+上江!D12+三坝!D12+洛吉乡!D12</f>
        <v>66141</v>
      </c>
      <c r="E21" s="17"/>
      <c r="F21" s="12">
        <v>66141</v>
      </c>
    </row>
    <row r="22" s="1" customFormat="1" ht="20.1" customHeight="1" spans="1:6">
      <c r="A22" s="12"/>
      <c r="B22" s="10" t="s">
        <v>20</v>
      </c>
      <c r="C22" s="15" t="s">
        <v>15</v>
      </c>
      <c r="D22" s="20">
        <f>东旺!D13+小中甸!D13+金江!D13+建塘!D13+五境!D13+格咱!D13+尼西!D13+虎跳峡!D13+上江!D13+三坝!D13+洛吉乡!D13</f>
        <v>47251</v>
      </c>
      <c r="E22" s="17"/>
      <c r="F22" s="12">
        <v>47051</v>
      </c>
    </row>
    <row r="23" s="1" customFormat="1" ht="20.1" customHeight="1" spans="1:6">
      <c r="A23" s="12"/>
      <c r="B23" s="10" t="s">
        <v>21</v>
      </c>
      <c r="C23" s="15" t="s">
        <v>15</v>
      </c>
      <c r="D23" s="18">
        <f>东旺!D14+小中甸!D14+金江!D14+建塘!D14+五境!D14+格咱!D14+尼西!D14+虎跳峡!D14+上江!D14+三坝!D14+洛吉乡!D14</f>
        <v>16342</v>
      </c>
      <c r="E23" s="17"/>
      <c r="F23" s="12">
        <v>16342</v>
      </c>
    </row>
    <row r="24" s="1" customFormat="1" ht="20.1" customHeight="1" spans="1:6">
      <c r="A24" s="12"/>
      <c r="B24" s="10" t="s">
        <v>22</v>
      </c>
      <c r="C24" s="15" t="s">
        <v>15</v>
      </c>
      <c r="D24" s="18">
        <f>东旺!D15+小中甸!D15+金江!D15+建塘!D15+五境!D15+格咱!D15+尼西!D15+虎跳峡!D15+上江!D15+三坝!D15+洛吉乡!D15</f>
        <v>4200</v>
      </c>
      <c r="E24" s="17"/>
      <c r="F24" s="12">
        <v>4200</v>
      </c>
    </row>
    <row r="25" s="1" customFormat="1" ht="20.1" customHeight="1" spans="1:6">
      <c r="A25" s="12"/>
      <c r="B25" s="10" t="s">
        <v>23</v>
      </c>
      <c r="C25" s="15" t="s">
        <v>15</v>
      </c>
      <c r="D25" s="16">
        <f>东旺!D16+小中甸!D16+金江!D16+建塘!D16+五境!D16+格咱!D16+尼西!D16+虎跳峡!D16+上江!D16+三坝!D16+洛吉乡!D16</f>
        <v>5220</v>
      </c>
      <c r="E25" s="17"/>
      <c r="F25" s="12">
        <v>5220</v>
      </c>
    </row>
    <row r="26" s="1" customFormat="1" ht="20.1" customHeight="1" spans="1:5">
      <c r="A26" s="12">
        <v>2.5</v>
      </c>
      <c r="B26" s="10" t="s">
        <v>24</v>
      </c>
      <c r="C26" s="15"/>
      <c r="D26" s="16"/>
      <c r="E26" s="17"/>
    </row>
    <row r="27" s="1" customFormat="1" ht="20.1" customHeight="1" spans="1:6">
      <c r="A27" s="12"/>
      <c r="B27" s="10" t="s">
        <v>25</v>
      </c>
      <c r="C27" s="15" t="s">
        <v>15</v>
      </c>
      <c r="D27" s="20">
        <f>东旺!D18+小中甸!D18+金江!D18+建塘!D18+五境!D18+格咱!D18+尼西!D18+虎跳峡!D18+上江!D18+三坝!D18+洛吉乡!D18</f>
        <v>2260</v>
      </c>
      <c r="E27" s="17"/>
      <c r="F27" s="12">
        <v>8260</v>
      </c>
    </row>
    <row r="28" s="1" customFormat="1" ht="20.1" customHeight="1" spans="1:6">
      <c r="A28" s="12"/>
      <c r="B28" s="10" t="s">
        <v>26</v>
      </c>
      <c r="C28" s="15" t="s">
        <v>15</v>
      </c>
      <c r="D28" s="16">
        <f>东旺!D19+小中甸!D19+金江!D19+建塘!D19+五境!D19+格咱!D19+尼西!D19+虎跳峡!D19+上江!D19+三坝!D19+洛吉乡!D19</f>
        <v>900</v>
      </c>
      <c r="E28" s="17"/>
      <c r="F28" s="12">
        <v>900</v>
      </c>
    </row>
    <row r="29" s="1" customFormat="1" ht="20.1" customHeight="1" spans="1:6">
      <c r="A29" s="12"/>
      <c r="B29" s="10" t="s">
        <v>27</v>
      </c>
      <c r="C29" s="15" t="s">
        <v>15</v>
      </c>
      <c r="D29" s="16">
        <f>东旺!D20+小中甸!D20+金江!D20+建塘!D20+五境!D20+格咱!D20+尼西!D20+虎跳峡!D20+上江!D20+三坝!D20+洛吉乡!D20</f>
        <v>850</v>
      </c>
      <c r="E29" s="17"/>
      <c r="F29" s="12">
        <v>850</v>
      </c>
    </row>
    <row r="30" s="1" customFormat="1" ht="20.1" customHeight="1" spans="1:6">
      <c r="A30" s="12"/>
      <c r="B30" s="10" t="s">
        <v>28</v>
      </c>
      <c r="C30" s="15" t="s">
        <v>15</v>
      </c>
      <c r="D30" s="20">
        <f>东旺!D21+小中甸!D21+金江!D21+建塘!D21+五境!D21+格咱!D21+尼西!D21+虎跳峡!D21+上江!D21+三坝!D21+洛吉乡!D21</f>
        <v>1756</v>
      </c>
      <c r="E30" s="17"/>
      <c r="F30" s="12">
        <v>1456</v>
      </c>
    </row>
    <row r="31" s="1" customFormat="1" ht="20.1" customHeight="1" spans="1:6">
      <c r="A31" s="12"/>
      <c r="B31" s="10" t="s">
        <v>29</v>
      </c>
      <c r="C31" s="15" t="s">
        <v>15</v>
      </c>
      <c r="D31" s="16">
        <f>东旺!D22+小中甸!D22+金江!D22+建塘!D22+五境!D22+格咱!D22+尼西!D22+虎跳峡!D22+上江!D22+三坝!D22+洛吉乡!D22</f>
        <v>670</v>
      </c>
      <c r="E31" s="17"/>
      <c r="F31" s="12">
        <v>670</v>
      </c>
    </row>
    <row r="32" s="1" customFormat="1" ht="20.1" customHeight="1" spans="1:6">
      <c r="A32" s="12"/>
      <c r="B32" s="10" t="s">
        <v>30</v>
      </c>
      <c r="C32" s="15" t="s">
        <v>15</v>
      </c>
      <c r="D32" s="16">
        <f>东旺!D23+小中甸!D23+金江!D23+建塘!D23+五境!D23+格咱!D23+尼西!D23+虎跳峡!D23+上江!D23+三坝!D23+洛吉乡!D23</f>
        <v>430</v>
      </c>
      <c r="E32" s="17"/>
      <c r="F32" s="12">
        <v>430</v>
      </c>
    </row>
    <row r="33" s="1" customFormat="1" ht="20.1" customHeight="1" spans="1:6">
      <c r="A33" s="12"/>
      <c r="B33" s="10" t="s">
        <v>31</v>
      </c>
      <c r="C33" s="15" t="s">
        <v>15</v>
      </c>
      <c r="D33" s="16">
        <f>东旺!D24+小中甸!D24+金江!D24+建塘!D24+五境!D24+格咱!D24+尼西!D24+虎跳峡!D24+上江!D24+三坝!D24+洛吉乡!D24</f>
        <v>798</v>
      </c>
      <c r="E33" s="17"/>
      <c r="F33" s="12">
        <v>798</v>
      </c>
    </row>
    <row r="34" s="1" customFormat="1" ht="20.1" customHeight="1" spans="1:6">
      <c r="A34" s="12"/>
      <c r="B34" s="10" t="s">
        <v>32</v>
      </c>
      <c r="C34" s="15" t="s">
        <v>15</v>
      </c>
      <c r="D34" s="16">
        <f>东旺!D25+小中甸!D25+金江!D25+建塘!D25+五境!D25+格咱!D25+尼西!D25+虎跳峡!D25+上江!D25+三坝!D25+洛吉乡!D25</f>
        <v>200</v>
      </c>
      <c r="E34" s="17"/>
      <c r="F34" s="12">
        <v>200</v>
      </c>
    </row>
    <row r="35" s="1" customFormat="1" ht="20.1" customHeight="1" spans="1:6">
      <c r="A35" s="12"/>
      <c r="B35" s="10" t="s">
        <v>33</v>
      </c>
      <c r="C35" s="15" t="s">
        <v>15</v>
      </c>
      <c r="D35" s="16">
        <f>东旺!D26+小中甸!D26+金江!D26+建塘!D26+五境!D26+格咱!D26+尼西!D26+虎跳峡!D26+上江!D26+三坝!D26+洛吉乡!D26</f>
        <v>450</v>
      </c>
      <c r="E35" s="17"/>
      <c r="F35" s="12">
        <v>450</v>
      </c>
    </row>
    <row r="36" s="1" customFormat="1" ht="20.1" customHeight="1" spans="1:6">
      <c r="A36" s="12"/>
      <c r="B36" s="10" t="s">
        <v>34</v>
      </c>
      <c r="C36" s="15" t="s">
        <v>15</v>
      </c>
      <c r="D36" s="16">
        <f>东旺!D27+小中甸!D27+金江!D27+建塘!D27+五境!D27+格咱!D27+尼西!D27+虎跳峡!D27+上江!D27+三坝!D27+洛吉乡!D27</f>
        <v>360</v>
      </c>
      <c r="E36" s="17"/>
      <c r="F36" s="12">
        <v>360</v>
      </c>
    </row>
    <row r="37" s="1" customFormat="1" ht="20.1" customHeight="1" spans="1:5">
      <c r="A37" s="12">
        <v>2.6</v>
      </c>
      <c r="B37" s="10" t="s">
        <v>35</v>
      </c>
      <c r="C37" s="15"/>
      <c r="D37" s="16"/>
      <c r="E37" s="17"/>
    </row>
    <row r="38" s="1" customFormat="1" ht="20.1" customHeight="1" spans="1:6">
      <c r="A38" s="12"/>
      <c r="B38" s="10" t="s">
        <v>36</v>
      </c>
      <c r="C38" s="15" t="s">
        <v>37</v>
      </c>
      <c r="D38" s="16">
        <f>东旺!D29+小中甸!D29+金江!D29+建塘!D29+五境!D29+格咱!D29+尼西!D29+虎跳峡!D29+上江!D29+三坝!D29+洛吉乡!D29</f>
        <v>2</v>
      </c>
      <c r="E38" s="21"/>
      <c r="F38" s="12">
        <v>2</v>
      </c>
    </row>
    <row r="39" s="1" customFormat="1" ht="20.1" customHeight="1" spans="1:6">
      <c r="A39" s="12"/>
      <c r="B39" s="10" t="s">
        <v>38</v>
      </c>
      <c r="C39" s="15" t="s">
        <v>37</v>
      </c>
      <c r="D39" s="16">
        <f>东旺!D30+小中甸!D30+金江!D30+建塘!D30+五境!D30+格咱!D30+尼西!D30+虎跳峡!D30+上江!D30+三坝!D30+洛吉乡!D30</f>
        <v>3</v>
      </c>
      <c r="E39" s="21"/>
      <c r="F39" s="12">
        <v>3</v>
      </c>
    </row>
    <row r="40" s="1" customFormat="1" ht="20.1" customHeight="1" spans="1:6">
      <c r="A40" s="12"/>
      <c r="B40" s="10" t="s">
        <v>39</v>
      </c>
      <c r="C40" s="15" t="s">
        <v>37</v>
      </c>
      <c r="D40" s="20">
        <f>东旺!D31+小中甸!D31+金江!D31+建塘!D31+五境!D31+格咱!D31+尼西!D31+虎跳峡!D31+上江!D31+三坝!D31+洛吉乡!D31</f>
        <v>11</v>
      </c>
      <c r="E40" s="21"/>
      <c r="F40" s="12">
        <v>9</v>
      </c>
    </row>
    <row r="41" s="1" customFormat="1" ht="20.1" customHeight="1" spans="1:6">
      <c r="A41" s="12"/>
      <c r="B41" s="10" t="s">
        <v>40</v>
      </c>
      <c r="C41" s="15" t="s">
        <v>37</v>
      </c>
      <c r="D41" s="16">
        <f>东旺!D32+小中甸!D32+金江!D32+建塘!D32+五境!D32+格咱!D32+尼西!D32+虎跳峡!D32+上江!D32+三坝!D32+洛吉乡!D32</f>
        <v>17</v>
      </c>
      <c r="E41" s="21"/>
      <c r="F41" s="12">
        <v>17</v>
      </c>
    </row>
    <row r="42" s="1" customFormat="1" ht="20.1" customHeight="1" spans="1:6">
      <c r="A42" s="12"/>
      <c r="B42" s="10" t="s">
        <v>41</v>
      </c>
      <c r="C42" s="15" t="s">
        <v>37</v>
      </c>
      <c r="D42" s="18">
        <f>东旺!D33+小中甸!D33+金江!D33+建塘!D33+五境!D33+格咱!D33+尼西!D33+虎跳峡!D33+上江!D33+三坝!D33+洛吉乡!D33</f>
        <v>5</v>
      </c>
      <c r="E42" s="21"/>
      <c r="F42" s="12">
        <v>5</v>
      </c>
    </row>
    <row r="43" s="1" customFormat="1" ht="20.1" customHeight="1" spans="1:6">
      <c r="A43" s="12"/>
      <c r="B43" s="10" t="s">
        <v>42</v>
      </c>
      <c r="C43" s="15" t="s">
        <v>37</v>
      </c>
      <c r="D43" s="18">
        <f>东旺!D34+小中甸!D34+金江!D34+建塘!D34+五境!D34+格咱!D34+尼西!D34+虎跳峡!D34+上江!D34+三坝!D34+洛吉乡!D34</f>
        <v>16</v>
      </c>
      <c r="E43" s="21"/>
      <c r="F43" s="12">
        <v>16</v>
      </c>
    </row>
    <row r="44" s="1" customFormat="1" ht="20.1" customHeight="1" spans="1:6">
      <c r="A44" s="12"/>
      <c r="B44" s="10" t="s">
        <v>43</v>
      </c>
      <c r="C44" s="15" t="s">
        <v>37</v>
      </c>
      <c r="D44" s="16">
        <f>东旺!D35+小中甸!D35+金江!D35+建塘!D35+五境!D35+格咱!D35+尼西!D35+虎跳峡!D35+上江!D35+三坝!D35+洛吉乡!D35</f>
        <v>1</v>
      </c>
      <c r="E44" s="21"/>
      <c r="F44" s="12">
        <v>1</v>
      </c>
    </row>
    <row r="45" s="1" customFormat="1" ht="20.1" customHeight="1" spans="1:6">
      <c r="A45" s="12"/>
      <c r="B45" s="10" t="s">
        <v>44</v>
      </c>
      <c r="C45" s="15" t="s">
        <v>37</v>
      </c>
      <c r="D45" s="16">
        <f>东旺!D36+小中甸!D36+金江!D36+建塘!D36+五境!D36+格咱!D36+尼西!D36+虎跳峡!D36+上江!D36+三坝!D36+洛吉乡!D36</f>
        <v>12</v>
      </c>
      <c r="E45" s="21"/>
      <c r="F45" s="12">
        <v>12</v>
      </c>
    </row>
    <row r="46" s="1" customFormat="1" ht="20.1" customHeight="1" spans="1:6">
      <c r="A46" s="12"/>
      <c r="B46" s="10" t="s">
        <v>45</v>
      </c>
      <c r="C46" s="15" t="s">
        <v>37</v>
      </c>
      <c r="D46" s="16">
        <f>东旺!D37+小中甸!D37+金江!D37+建塘!D37+五境!D37+格咱!D37+尼西!D37+虎跳峡!D37+上江!D37+三坝!D37+洛吉乡!D37</f>
        <v>1</v>
      </c>
      <c r="E46" s="21"/>
      <c r="F46" s="12">
        <v>1</v>
      </c>
    </row>
    <row r="47" s="1" customFormat="1" ht="20.1" customHeight="1" spans="1:6">
      <c r="A47" s="12"/>
      <c r="B47" s="10" t="s">
        <v>46</v>
      </c>
      <c r="C47" s="15" t="s">
        <v>37</v>
      </c>
      <c r="D47" s="20">
        <f>东旺!D38+小中甸!D38+金江!D38+建塘!D38+五境!D38+格咱!D38+尼西!D38+虎跳峡!D38+上江!D38+三坝!D38+洛吉乡!D38</f>
        <v>12</v>
      </c>
      <c r="E47" s="21"/>
      <c r="F47" s="12">
        <v>11</v>
      </c>
    </row>
    <row r="48" s="1" customFormat="1" ht="20.1" customHeight="1" spans="1:6">
      <c r="A48" s="12"/>
      <c r="B48" s="10" t="s">
        <v>47</v>
      </c>
      <c r="C48" s="15" t="s">
        <v>37</v>
      </c>
      <c r="D48" s="16">
        <f>东旺!D39+小中甸!D39+金江!D39+建塘!D39+五境!D39+格咱!D39+尼西!D39+虎跳峡!D39+上江!D39+三坝!D39+洛吉乡!D39</f>
        <v>1</v>
      </c>
      <c r="E48" s="21"/>
      <c r="F48" s="12">
        <v>1</v>
      </c>
    </row>
    <row r="49" s="1" customFormat="1" ht="20.1" customHeight="1" spans="1:6">
      <c r="A49" s="12"/>
      <c r="B49" s="10" t="s">
        <v>48</v>
      </c>
      <c r="C49" s="15" t="s">
        <v>37</v>
      </c>
      <c r="D49" s="16">
        <f>东旺!D40+小中甸!D40+金江!D40+建塘!D40+五境!D40+格咱!D40+尼西!D40+虎跳峡!D40+上江!D40+三坝!D40+洛吉乡!D40</f>
        <v>1</v>
      </c>
      <c r="E49" s="21"/>
      <c r="F49" s="12">
        <v>1</v>
      </c>
    </row>
    <row r="50" s="1" customFormat="1" ht="20.1" customHeight="1" spans="1:5">
      <c r="A50" s="4">
        <v>3</v>
      </c>
      <c r="B50" s="22" t="s">
        <v>76</v>
      </c>
      <c r="C50" s="15" t="s">
        <v>77</v>
      </c>
      <c r="D50" s="12">
        <v>8</v>
      </c>
      <c r="E50" s="21"/>
    </row>
    <row r="51" s="1" customFormat="1" ht="20.1" customHeight="1" spans="1:5">
      <c r="A51" s="12">
        <v>3.1</v>
      </c>
      <c r="B51" s="23" t="s">
        <v>78</v>
      </c>
      <c r="C51" s="15" t="s">
        <v>77</v>
      </c>
      <c r="D51" s="12">
        <v>2</v>
      </c>
      <c r="E51" s="17"/>
    </row>
    <row r="52" s="1" customFormat="1" ht="20.1" customHeight="1" spans="1:5">
      <c r="A52" s="12">
        <v>3.2</v>
      </c>
      <c r="B52" s="23" t="s">
        <v>79</v>
      </c>
      <c r="C52" s="15" t="s">
        <v>77</v>
      </c>
      <c r="D52" s="12">
        <v>5</v>
      </c>
      <c r="E52" s="17"/>
    </row>
    <row r="53" s="1" customFormat="1" ht="20.1" customHeight="1" spans="1:5">
      <c r="A53" s="12">
        <v>3.3</v>
      </c>
      <c r="B53" s="23" t="s">
        <v>80</v>
      </c>
      <c r="C53" s="15" t="s">
        <v>77</v>
      </c>
      <c r="D53" s="12">
        <v>1</v>
      </c>
      <c r="E53" s="17"/>
    </row>
    <row r="54" s="1" customFormat="1" ht="20.1" customHeight="1" spans="1:5">
      <c r="A54" s="4">
        <v>4</v>
      </c>
      <c r="B54" s="22" t="s">
        <v>81</v>
      </c>
      <c r="C54" s="5" t="s">
        <v>82</v>
      </c>
      <c r="D54" s="4">
        <v>1975.54</v>
      </c>
      <c r="E54" s="21"/>
    </row>
    <row r="55" s="1" customFormat="1" ht="20.1" customHeight="1" spans="1:5">
      <c r="A55" s="12">
        <v>4.1</v>
      </c>
      <c r="B55" s="24" t="s">
        <v>83</v>
      </c>
      <c r="C55" s="15" t="s">
        <v>82</v>
      </c>
      <c r="D55" s="12">
        <v>1611.37</v>
      </c>
      <c r="E55" s="21"/>
    </row>
    <row r="56" s="1" customFormat="1" ht="20.1" customHeight="1" spans="1:5">
      <c r="A56" s="15"/>
      <c r="B56" s="25" t="s">
        <v>84</v>
      </c>
      <c r="C56" s="26"/>
      <c r="D56" s="13">
        <v>148.21</v>
      </c>
      <c r="E56" s="21"/>
    </row>
    <row r="57" s="1" customFormat="1" ht="20.1" customHeight="1" spans="1:5">
      <c r="A57" s="15"/>
      <c r="B57" s="25" t="s">
        <v>85</v>
      </c>
      <c r="C57" s="26"/>
      <c r="D57" s="13">
        <v>21.31</v>
      </c>
      <c r="E57" s="21"/>
    </row>
    <row r="58" s="1" customFormat="1" ht="20.1" customHeight="1" spans="1:5">
      <c r="A58" s="15"/>
      <c r="B58" s="25" t="s">
        <v>86</v>
      </c>
      <c r="C58" s="26"/>
      <c r="D58" s="13">
        <v>149.41</v>
      </c>
      <c r="E58" s="21"/>
    </row>
    <row r="59" s="1" customFormat="1" ht="20.1" customHeight="1" spans="1:5">
      <c r="A59" s="15"/>
      <c r="B59" s="25" t="s">
        <v>87</v>
      </c>
      <c r="C59" s="26"/>
      <c r="D59" s="13">
        <v>176.29</v>
      </c>
      <c r="E59" s="21"/>
    </row>
    <row r="60" s="1" customFormat="1" ht="20.1" customHeight="1" spans="1:5">
      <c r="A60" s="15"/>
      <c r="B60" s="25" t="s">
        <v>88</v>
      </c>
      <c r="C60" s="26"/>
      <c r="D60" s="13">
        <v>68.99</v>
      </c>
      <c r="E60" s="21"/>
    </row>
    <row r="61" s="1" customFormat="1" ht="20.1" customHeight="1" spans="1:5">
      <c r="A61" s="15"/>
      <c r="B61" s="25" t="s">
        <v>89</v>
      </c>
      <c r="C61" s="26"/>
      <c r="D61" s="13">
        <v>189.91</v>
      </c>
      <c r="E61" s="21"/>
    </row>
    <row r="62" s="1" customFormat="1" ht="20.1" customHeight="1" spans="1:5">
      <c r="A62" s="15"/>
      <c r="B62" s="25" t="s">
        <v>90</v>
      </c>
      <c r="C62" s="26"/>
      <c r="D62" s="13">
        <v>342.6</v>
      </c>
      <c r="E62" s="21"/>
    </row>
    <row r="63" s="1" customFormat="1" ht="20.1" customHeight="1" spans="1:5">
      <c r="A63" s="15"/>
      <c r="B63" s="25" t="s">
        <v>91</v>
      </c>
      <c r="C63" s="26"/>
      <c r="D63" s="13">
        <v>279.59</v>
      </c>
      <c r="E63" s="21"/>
    </row>
    <row r="64" s="1" customFormat="1" ht="20.1" customHeight="1" spans="1:5">
      <c r="A64" s="15"/>
      <c r="B64" s="25" t="s">
        <v>92</v>
      </c>
      <c r="C64" s="26"/>
      <c r="D64" s="13">
        <v>229.31</v>
      </c>
      <c r="E64" s="21"/>
    </row>
    <row r="65" s="1" customFormat="1" ht="20.1" customHeight="1" spans="1:5">
      <c r="A65" s="15"/>
      <c r="B65" s="25" t="s">
        <v>93</v>
      </c>
      <c r="C65" s="26"/>
      <c r="D65" s="13">
        <v>108.73</v>
      </c>
      <c r="E65" s="21"/>
    </row>
    <row r="66" s="1" customFormat="1" ht="20.1" customHeight="1" spans="1:5">
      <c r="A66" s="15"/>
      <c r="B66" s="25" t="s">
        <v>94</v>
      </c>
      <c r="C66" s="26"/>
      <c r="D66" s="13">
        <v>138.33</v>
      </c>
      <c r="E66" s="21"/>
    </row>
    <row r="67" s="1" customFormat="1" ht="20.1" customHeight="1" spans="1:5">
      <c r="A67" s="29">
        <v>4.2</v>
      </c>
      <c r="B67" s="30" t="s">
        <v>95</v>
      </c>
      <c r="C67" s="31" t="s">
        <v>82</v>
      </c>
      <c r="D67" s="29">
        <v>153.08</v>
      </c>
      <c r="E67" s="21"/>
    </row>
    <row r="68" s="1" customFormat="1" ht="20.1" customHeight="1" spans="1:5">
      <c r="A68" s="29"/>
      <c r="B68" s="30" t="s">
        <v>96</v>
      </c>
      <c r="C68" s="31"/>
      <c r="D68" s="32">
        <v>24.17055683745</v>
      </c>
      <c r="E68" s="21"/>
    </row>
    <row r="69" s="1" customFormat="1" ht="20.1" customHeight="1" spans="1:5">
      <c r="A69" s="29"/>
      <c r="B69" s="30" t="s">
        <v>97</v>
      </c>
      <c r="C69" s="31"/>
      <c r="D69" s="32">
        <v>48.3411136749</v>
      </c>
      <c r="E69" s="21"/>
    </row>
    <row r="70" s="1" customFormat="1" ht="20.1" customHeight="1" spans="1:5">
      <c r="A70" s="29"/>
      <c r="B70" s="30" t="s">
        <v>98</v>
      </c>
      <c r="C70" s="31"/>
      <c r="D70" s="32">
        <v>64.4548182332</v>
      </c>
      <c r="E70" s="21"/>
    </row>
    <row r="71" s="1" customFormat="1" ht="20.1" customHeight="1" spans="1:5">
      <c r="A71" s="29"/>
      <c r="B71" s="30" t="s">
        <v>99</v>
      </c>
      <c r="C71" s="31"/>
      <c r="D71" s="32">
        <v>16.1137045583</v>
      </c>
      <c r="E71" s="21"/>
    </row>
    <row r="72" s="1" customFormat="1" ht="20.1" customHeight="1" spans="1:5">
      <c r="A72" s="29">
        <v>4.3</v>
      </c>
      <c r="B72" s="30" t="s">
        <v>100</v>
      </c>
      <c r="C72" s="31" t="s">
        <v>82</v>
      </c>
      <c r="D72" s="29">
        <v>88.22</v>
      </c>
      <c r="E72" s="17"/>
    </row>
    <row r="73" s="1" customFormat="1" ht="20.1" customHeight="1" spans="1:5">
      <c r="A73" s="29">
        <v>4.4</v>
      </c>
      <c r="B73" s="30" t="s">
        <v>101</v>
      </c>
      <c r="C73" s="31" t="s">
        <v>82</v>
      </c>
      <c r="D73" s="29">
        <v>122.87</v>
      </c>
      <c r="E73" s="17"/>
    </row>
    <row r="74" s="1" customFormat="1" ht="20.1" customHeight="1" spans="1:5">
      <c r="A74" s="33">
        <v>5</v>
      </c>
      <c r="B74" s="34" t="s">
        <v>102</v>
      </c>
      <c r="C74" s="31"/>
      <c r="D74" s="29"/>
      <c r="E74" s="21"/>
    </row>
    <row r="75" s="1" customFormat="1" ht="20.1" customHeight="1" spans="1:5">
      <c r="A75" s="29">
        <v>5.1</v>
      </c>
      <c r="B75" s="35" t="s">
        <v>103</v>
      </c>
      <c r="C75" s="31" t="s">
        <v>82</v>
      </c>
      <c r="D75" s="29">
        <v>31.6</v>
      </c>
      <c r="E75" s="21"/>
    </row>
    <row r="76" s="1" customFormat="1" ht="20.1" customHeight="1" spans="1:5">
      <c r="A76" s="29">
        <v>5.2</v>
      </c>
      <c r="B76" s="35" t="s">
        <v>104</v>
      </c>
      <c r="C76" s="31" t="s">
        <v>82</v>
      </c>
      <c r="D76" s="29">
        <v>74.8</v>
      </c>
      <c r="E76" s="21"/>
    </row>
    <row r="77" s="1" customFormat="1" ht="20.1" customHeight="1" spans="1:5">
      <c r="A77" s="29">
        <v>5.3</v>
      </c>
      <c r="B77" s="35" t="s">
        <v>105</v>
      </c>
      <c r="C77" s="31" t="s">
        <v>82</v>
      </c>
      <c r="D77" s="29">
        <v>23.88</v>
      </c>
      <c r="E77" s="21"/>
    </row>
    <row r="78" s="1" customFormat="1" ht="20.1" customHeight="1" spans="1:5">
      <c r="A78" s="29">
        <v>5.4</v>
      </c>
      <c r="B78" s="35" t="s">
        <v>106</v>
      </c>
      <c r="C78" s="31" t="s">
        <v>107</v>
      </c>
      <c r="D78" s="29">
        <v>7.14</v>
      </c>
      <c r="E78" s="21"/>
    </row>
    <row r="79" s="1" customFormat="1" ht="20.1" customHeight="1" spans="1:5">
      <c r="A79" s="29">
        <v>5.5</v>
      </c>
      <c r="B79" s="35" t="s">
        <v>108</v>
      </c>
      <c r="C79" s="31"/>
      <c r="D79" s="29">
        <v>1.08</v>
      </c>
      <c r="E79" s="21"/>
    </row>
    <row r="80" s="1" customFormat="1" ht="20.1" customHeight="1" spans="1:5">
      <c r="A80" s="29">
        <v>5.6</v>
      </c>
      <c r="B80" s="35" t="s">
        <v>109</v>
      </c>
      <c r="C80" s="31" t="s">
        <v>110</v>
      </c>
      <c r="D80" s="29">
        <v>0.62</v>
      </c>
      <c r="E80" s="21"/>
    </row>
    <row r="81" s="1" customFormat="1" ht="20.1" customHeight="1" spans="1:5">
      <c r="A81" s="29"/>
      <c r="B81" s="30"/>
      <c r="C81" s="31"/>
      <c r="D81" s="29"/>
      <c r="E81" s="36"/>
    </row>
  </sheetData>
  <mergeCells count="5">
    <mergeCell ref="A1:E1"/>
    <mergeCell ref="A3:A4"/>
    <mergeCell ref="B3:B4"/>
    <mergeCell ref="C3:C4"/>
    <mergeCell ref="E3:E4"/>
  </mergeCells>
  <pageMargins left="0.393055555555556" right="0.393055555555556" top="0.393055555555556" bottom="0.393055555555556" header="0.511805555555556" footer="0.511805555555556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43"/>
  <sheetViews>
    <sheetView workbookViewId="0">
      <selection activeCell="E12" sqref="E12"/>
    </sheetView>
  </sheetViews>
  <sheetFormatPr defaultColWidth="9" defaultRowHeight="13.5" outlineLevelCol="4"/>
  <cols>
    <col min="1" max="1" width="9.25" style="1" customWidth="1"/>
    <col min="2" max="2" width="29.5" style="1" customWidth="1"/>
    <col min="3" max="3" width="9" style="1"/>
    <col min="4" max="4" width="12.875" style="1" customWidth="1"/>
    <col min="5" max="5" width="26" style="1" customWidth="1"/>
    <col min="6" max="7" width="9" style="1"/>
    <col min="8" max="8" width="12.625" style="1"/>
    <col min="9" max="9" width="9" style="1"/>
    <col min="10" max="11" width="12.625" style="1"/>
    <col min="12" max="12" width="11.5" style="1"/>
    <col min="13" max="16384" width="9" style="1"/>
  </cols>
  <sheetData>
    <row r="1" s="1" customFormat="1" ht="40" customHeight="1" spans="1:5">
      <c r="A1" s="37" t="s">
        <v>49</v>
      </c>
      <c r="B1" s="38"/>
      <c r="C1" s="38"/>
      <c r="D1" s="38"/>
      <c r="E1" s="38"/>
    </row>
    <row r="2" s="1" customFormat="1" ht="18" customHeight="1" spans="1:5">
      <c r="A2" s="4" t="s">
        <v>1</v>
      </c>
      <c r="B2" s="4" t="s">
        <v>2</v>
      </c>
      <c r="C2" s="5" t="s">
        <v>3</v>
      </c>
      <c r="D2" s="6" t="s">
        <v>4</v>
      </c>
      <c r="E2" s="7" t="s">
        <v>5</v>
      </c>
    </row>
    <row r="3" s="1" customFormat="1" ht="18" customHeight="1" spans="1:5">
      <c r="A3" s="4"/>
      <c r="B3" s="9" t="s">
        <v>6</v>
      </c>
      <c r="C3" s="12"/>
      <c r="D3" s="12"/>
      <c r="E3" s="10"/>
    </row>
    <row r="4" s="1" customFormat="1" ht="18" customHeight="1" spans="1:5">
      <c r="A4" s="12">
        <v>1</v>
      </c>
      <c r="B4" s="10" t="s">
        <v>7</v>
      </c>
      <c r="C4" s="12" t="s">
        <v>8</v>
      </c>
      <c r="D4" s="12">
        <v>1</v>
      </c>
      <c r="E4" s="10"/>
    </row>
    <row r="5" s="1" customFormat="1" ht="18" customHeight="1" spans="1:5">
      <c r="A5" s="12">
        <v>2</v>
      </c>
      <c r="B5" s="10" t="s">
        <v>9</v>
      </c>
      <c r="C5" s="12" t="s">
        <v>8</v>
      </c>
      <c r="D5" s="12">
        <v>4</v>
      </c>
      <c r="E5" s="10"/>
    </row>
    <row r="6" s="1" customFormat="1" ht="18" customHeight="1" spans="1:5">
      <c r="A6" s="12">
        <v>3</v>
      </c>
      <c r="B6" s="10" t="s">
        <v>10</v>
      </c>
      <c r="C6" s="12" t="s">
        <v>11</v>
      </c>
      <c r="D6" s="12">
        <v>3</v>
      </c>
      <c r="E6" s="10"/>
    </row>
    <row r="7" s="1" customFormat="1" ht="18" customHeight="1" spans="1:5">
      <c r="A7" s="12">
        <v>4</v>
      </c>
      <c r="B7" s="10" t="s">
        <v>12</v>
      </c>
      <c r="C7" s="12" t="s">
        <v>13</v>
      </c>
      <c r="D7" s="19"/>
      <c r="E7" s="10"/>
    </row>
    <row r="8" s="1" customFormat="1" ht="18" customHeight="1" spans="1:5">
      <c r="A8" s="12"/>
      <c r="B8" s="10" t="s">
        <v>14</v>
      </c>
      <c r="C8" s="12" t="s">
        <v>15</v>
      </c>
      <c r="D8" s="12">
        <f>800+2500</f>
        <v>3300</v>
      </c>
      <c r="E8" s="10"/>
    </row>
    <row r="9" s="1" customFormat="1" ht="18" customHeight="1" spans="1:5">
      <c r="A9" s="12"/>
      <c r="B9" s="10" t="s">
        <v>16</v>
      </c>
      <c r="C9" s="12" t="s">
        <v>15</v>
      </c>
      <c r="D9" s="12">
        <f>4800+2000+1200+21000+500+2000+1900+3000+4600</f>
        <v>41000</v>
      </c>
      <c r="E9" s="10"/>
    </row>
    <row r="10" s="1" customFormat="1" ht="18" customHeight="1" spans="1:5">
      <c r="A10" s="12"/>
      <c r="B10" s="10" t="s">
        <v>17</v>
      </c>
      <c r="C10" s="12" t="s">
        <v>15</v>
      </c>
      <c r="D10" s="12">
        <f>1800+1900+1800+9000+700+1600+650+2000+2000+2800+4000</f>
        <v>28250</v>
      </c>
      <c r="E10" s="10"/>
    </row>
    <row r="11" s="1" customFormat="1" ht="18" customHeight="1" spans="1:5">
      <c r="A11" s="12"/>
      <c r="B11" s="10" t="s">
        <v>18</v>
      </c>
      <c r="C11" s="12" t="s">
        <v>15</v>
      </c>
      <c r="D11" s="12">
        <f>3650+500+14000+5200+2000+2300+3000</f>
        <v>30650</v>
      </c>
      <c r="E11" s="10"/>
    </row>
    <row r="12" s="1" customFormat="1" ht="18" customHeight="1" spans="1:5">
      <c r="A12" s="12"/>
      <c r="B12" s="10" t="s">
        <v>19</v>
      </c>
      <c r="C12" s="12" t="s">
        <v>15</v>
      </c>
      <c r="D12" s="12">
        <f>3000+500+5645</f>
        <v>9145</v>
      </c>
      <c r="E12" s="10"/>
    </row>
    <row r="13" s="1" customFormat="1" ht="18" customHeight="1" spans="1:5">
      <c r="A13" s="12"/>
      <c r="B13" s="10" t="s">
        <v>20</v>
      </c>
      <c r="C13" s="12" t="s">
        <v>15</v>
      </c>
      <c r="D13" s="12">
        <f>4500+990+3000</f>
        <v>8490</v>
      </c>
      <c r="E13" s="10"/>
    </row>
    <row r="14" s="1" customFormat="1" ht="18" customHeight="1" spans="1:5">
      <c r="A14" s="12"/>
      <c r="B14" s="10" t="s">
        <v>21</v>
      </c>
      <c r="C14" s="12" t="s">
        <v>15</v>
      </c>
      <c r="D14" s="12"/>
      <c r="E14" s="10"/>
    </row>
    <row r="15" s="1" customFormat="1" ht="18" customHeight="1" spans="1:5">
      <c r="A15" s="12"/>
      <c r="B15" s="10" t="s">
        <v>22</v>
      </c>
      <c r="C15" s="12" t="s">
        <v>15</v>
      </c>
      <c r="D15" s="12">
        <v>4200</v>
      </c>
      <c r="E15" s="10"/>
    </row>
    <row r="16" s="1" customFormat="1" ht="18" customHeight="1" spans="1:5">
      <c r="A16" s="12"/>
      <c r="B16" s="10" t="s">
        <v>23</v>
      </c>
      <c r="C16" s="12" t="s">
        <v>15</v>
      </c>
      <c r="D16" s="12"/>
      <c r="E16" s="10"/>
    </row>
    <row r="17" s="1" customFormat="1" ht="18" customHeight="1" spans="1:5">
      <c r="A17" s="12">
        <v>5</v>
      </c>
      <c r="B17" s="10" t="s">
        <v>24</v>
      </c>
      <c r="C17" s="12"/>
      <c r="E17" s="10"/>
    </row>
    <row r="18" s="1" customFormat="1" ht="18" customHeight="1" spans="1:5">
      <c r="A18" s="12"/>
      <c r="B18" s="10" t="s">
        <v>25</v>
      </c>
      <c r="C18" s="12" t="s">
        <v>15</v>
      </c>
      <c r="D18" s="12"/>
      <c r="E18" s="10"/>
    </row>
    <row r="19" s="1" customFormat="1" ht="18" customHeight="1" spans="1:5">
      <c r="A19" s="12"/>
      <c r="B19" s="10" t="s">
        <v>26</v>
      </c>
      <c r="C19" s="12" t="s">
        <v>15</v>
      </c>
      <c r="D19" s="12"/>
      <c r="E19" s="10"/>
    </row>
    <row r="20" s="1" customFormat="1" ht="18" customHeight="1" spans="1:5">
      <c r="A20" s="12"/>
      <c r="B20" s="10" t="s">
        <v>27</v>
      </c>
      <c r="C20" s="12" t="s">
        <v>15</v>
      </c>
      <c r="D20" s="12"/>
      <c r="E20" s="10"/>
    </row>
    <row r="21" s="1" customFormat="1" ht="18" customHeight="1" spans="1:5">
      <c r="A21" s="12"/>
      <c r="B21" s="10" t="s">
        <v>28</v>
      </c>
      <c r="C21" s="12" t="s">
        <v>15</v>
      </c>
      <c r="D21" s="12">
        <v>80</v>
      </c>
      <c r="E21" s="10"/>
    </row>
    <row r="22" s="1" customFormat="1" ht="18" customHeight="1" spans="1:5">
      <c r="A22" s="12"/>
      <c r="B22" s="10" t="s">
        <v>29</v>
      </c>
      <c r="C22" s="12" t="s">
        <v>15</v>
      </c>
      <c r="D22" s="12"/>
      <c r="E22" s="10"/>
    </row>
    <row r="23" s="1" customFormat="1" ht="18" customHeight="1" spans="1:5">
      <c r="A23" s="12"/>
      <c r="B23" s="10" t="s">
        <v>30</v>
      </c>
      <c r="C23" s="12" t="s">
        <v>15</v>
      </c>
      <c r="D23" s="12"/>
      <c r="E23" s="10"/>
    </row>
    <row r="24" s="1" customFormat="1" ht="18" customHeight="1" spans="1:5">
      <c r="A24" s="12"/>
      <c r="B24" s="10" t="s">
        <v>31</v>
      </c>
      <c r="C24" s="12" t="s">
        <v>15</v>
      </c>
      <c r="D24" s="12"/>
      <c r="E24" s="10"/>
    </row>
    <row r="25" s="1" customFormat="1" ht="18" customHeight="1" spans="1:5">
      <c r="A25" s="12"/>
      <c r="B25" s="10" t="s">
        <v>32</v>
      </c>
      <c r="C25" s="12" t="s">
        <v>15</v>
      </c>
      <c r="D25" s="12"/>
      <c r="E25" s="10"/>
    </row>
    <row r="26" s="1" customFormat="1" ht="18" customHeight="1" spans="1:5">
      <c r="A26" s="12"/>
      <c r="B26" s="10" t="s">
        <v>33</v>
      </c>
      <c r="C26" s="12" t="s">
        <v>15</v>
      </c>
      <c r="D26" s="12"/>
      <c r="E26" s="10"/>
    </row>
    <row r="27" s="1" customFormat="1" ht="18" customHeight="1" spans="1:5">
      <c r="A27" s="12"/>
      <c r="B27" s="10" t="s">
        <v>34</v>
      </c>
      <c r="C27" s="12" t="s">
        <v>15</v>
      </c>
      <c r="D27" s="12"/>
      <c r="E27" s="10"/>
    </row>
    <row r="28" s="1" customFormat="1" ht="18" customHeight="1" spans="1:5">
      <c r="A28" s="12">
        <v>6</v>
      </c>
      <c r="B28" s="10" t="s">
        <v>35</v>
      </c>
      <c r="C28" s="12"/>
      <c r="D28" s="39"/>
      <c r="E28" s="10"/>
    </row>
    <row r="29" s="1" customFormat="1" ht="18" customHeight="1" spans="1:5">
      <c r="A29" s="12"/>
      <c r="B29" s="10" t="s">
        <v>36</v>
      </c>
      <c r="C29" s="12" t="s">
        <v>37</v>
      </c>
      <c r="D29" s="12"/>
      <c r="E29" s="23"/>
    </row>
    <row r="30" s="1" customFormat="1" ht="18" customHeight="1" spans="1:5">
      <c r="A30" s="12"/>
      <c r="B30" s="10" t="s">
        <v>38</v>
      </c>
      <c r="C30" s="12" t="s">
        <v>37</v>
      </c>
      <c r="D30" s="12"/>
      <c r="E30" s="23"/>
    </row>
    <row r="31" s="1" customFormat="1" ht="18" customHeight="1" spans="1:5">
      <c r="A31" s="12"/>
      <c r="B31" s="10" t="s">
        <v>39</v>
      </c>
      <c r="C31" s="12" t="s">
        <v>37</v>
      </c>
      <c r="D31" s="12">
        <v>1</v>
      </c>
      <c r="E31" s="23"/>
    </row>
    <row r="32" s="1" customFormat="1" ht="18" customHeight="1" spans="1:5">
      <c r="A32" s="12"/>
      <c r="B32" s="10" t="s">
        <v>40</v>
      </c>
      <c r="C32" s="12" t="s">
        <v>37</v>
      </c>
      <c r="D32" s="12">
        <v>1</v>
      </c>
      <c r="E32" s="23"/>
    </row>
    <row r="33" s="1" customFormat="1" ht="18" customHeight="1" spans="1:5">
      <c r="A33" s="12"/>
      <c r="B33" s="10" t="s">
        <v>41</v>
      </c>
      <c r="C33" s="12" t="s">
        <v>37</v>
      </c>
      <c r="D33" s="12"/>
      <c r="E33" s="23"/>
    </row>
    <row r="34" s="1" customFormat="1" ht="18" customHeight="1" spans="1:5">
      <c r="A34" s="12"/>
      <c r="B34" s="10" t="s">
        <v>42</v>
      </c>
      <c r="C34" s="12" t="s">
        <v>37</v>
      </c>
      <c r="D34" s="12"/>
      <c r="E34" s="23"/>
    </row>
    <row r="35" s="1" customFormat="1" ht="18" customHeight="1" spans="1:5">
      <c r="A35" s="12"/>
      <c r="B35" s="10" t="s">
        <v>43</v>
      </c>
      <c r="C35" s="12" t="s">
        <v>37</v>
      </c>
      <c r="D35" s="12">
        <v>1</v>
      </c>
      <c r="E35" s="23"/>
    </row>
    <row r="36" s="1" customFormat="1" ht="18" customHeight="1" spans="1:5">
      <c r="A36" s="12"/>
      <c r="B36" s="10" t="s">
        <v>44</v>
      </c>
      <c r="C36" s="12" t="s">
        <v>37</v>
      </c>
      <c r="D36" s="12">
        <v>2</v>
      </c>
      <c r="E36" s="23"/>
    </row>
    <row r="37" s="1" customFormat="1" ht="18" customHeight="1" spans="1:5">
      <c r="A37" s="12"/>
      <c r="B37" s="10" t="s">
        <v>45</v>
      </c>
      <c r="C37" s="12" t="s">
        <v>37</v>
      </c>
      <c r="D37" s="12"/>
      <c r="E37" s="23"/>
    </row>
    <row r="38" s="1" customFormat="1" ht="18" customHeight="1" spans="1:5">
      <c r="A38" s="12"/>
      <c r="B38" s="10" t="s">
        <v>46</v>
      </c>
      <c r="C38" s="12" t="s">
        <v>37</v>
      </c>
      <c r="D38" s="12"/>
      <c r="E38" s="23"/>
    </row>
    <row r="39" s="1" customFormat="1" ht="18" customHeight="1" spans="1:5">
      <c r="A39" s="12"/>
      <c r="B39" s="10" t="s">
        <v>47</v>
      </c>
      <c r="C39" s="12" t="s">
        <v>37</v>
      </c>
      <c r="D39" s="12"/>
      <c r="E39" s="23"/>
    </row>
    <row r="40" s="1" customFormat="1" ht="18" customHeight="1" spans="1:5">
      <c r="A40" s="12"/>
      <c r="B40" s="10" t="s">
        <v>48</v>
      </c>
      <c r="C40" s="12" t="s">
        <v>37</v>
      </c>
      <c r="D40" s="12"/>
      <c r="E40" s="23"/>
    </row>
    <row r="41" s="1" customFormat="1" ht="12" customHeight="1"/>
    <row r="42" s="1" customFormat="1" ht="12" customHeight="1"/>
    <row r="43" s="1" customFormat="1" ht="12" customHeight="1"/>
  </sheetData>
  <mergeCells count="1">
    <mergeCell ref="A1:E1"/>
  </mergeCells>
  <pageMargins left="0.393055555555556" right="0.393055555555556" top="0.393055555555556" bottom="0.393055555555556" header="0.511805555555556" footer="0.511805555555556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43"/>
  <sheetViews>
    <sheetView workbookViewId="0">
      <selection activeCell="D6" sqref="D6"/>
    </sheetView>
  </sheetViews>
  <sheetFormatPr defaultColWidth="9" defaultRowHeight="13.5" outlineLevelCol="4"/>
  <cols>
    <col min="1" max="1" width="9.25" style="1" customWidth="1"/>
    <col min="2" max="2" width="29.5" style="1" customWidth="1"/>
    <col min="3" max="3" width="9" style="1"/>
    <col min="4" max="4" width="12.875" style="1" customWidth="1"/>
    <col min="5" max="5" width="26" style="1" customWidth="1"/>
    <col min="6" max="7" width="9" style="1"/>
    <col min="8" max="8" width="12.625" style="1"/>
    <col min="9" max="9" width="9" style="1"/>
    <col min="10" max="11" width="12.625" style="1"/>
    <col min="12" max="12" width="11.5" style="1"/>
    <col min="13" max="16384" width="9" style="1"/>
  </cols>
  <sheetData>
    <row r="1" s="1" customFormat="1" ht="40" customHeight="1" spans="1:5">
      <c r="A1" s="37" t="s">
        <v>50</v>
      </c>
      <c r="B1" s="38"/>
      <c r="C1" s="38"/>
      <c r="D1" s="38"/>
      <c r="E1" s="38"/>
    </row>
    <row r="2" s="1" customFormat="1" ht="18" customHeight="1" spans="1:5">
      <c r="A2" s="4" t="s">
        <v>1</v>
      </c>
      <c r="B2" s="4" t="s">
        <v>2</v>
      </c>
      <c r="C2" s="5" t="s">
        <v>3</v>
      </c>
      <c r="D2" s="6" t="s">
        <v>4</v>
      </c>
      <c r="E2" s="7" t="s">
        <v>5</v>
      </c>
    </row>
    <row r="3" s="1" customFormat="1" ht="18" customHeight="1" spans="1:5">
      <c r="A3" s="4"/>
      <c r="B3" s="9" t="s">
        <v>6</v>
      </c>
      <c r="C3" s="12"/>
      <c r="D3" s="12"/>
      <c r="E3" s="10"/>
    </row>
    <row r="4" s="1" customFormat="1" ht="18" customHeight="1" spans="1:5">
      <c r="A4" s="12">
        <v>1</v>
      </c>
      <c r="B4" s="10" t="s">
        <v>7</v>
      </c>
      <c r="C4" s="12" t="s">
        <v>8</v>
      </c>
      <c r="D4" s="12"/>
      <c r="E4" s="10"/>
    </row>
    <row r="5" s="1" customFormat="1" ht="18" customHeight="1" spans="1:5">
      <c r="A5" s="12">
        <v>2</v>
      </c>
      <c r="B5" s="10" t="s">
        <v>9</v>
      </c>
      <c r="C5" s="12" t="s">
        <v>8</v>
      </c>
      <c r="D5" s="12">
        <v>1</v>
      </c>
      <c r="E5" s="10"/>
    </row>
    <row r="6" s="1" customFormat="1" ht="18" customHeight="1" spans="1:5">
      <c r="A6" s="12">
        <v>3</v>
      </c>
      <c r="B6" s="10" t="s">
        <v>10</v>
      </c>
      <c r="C6" s="12" t="s">
        <v>11</v>
      </c>
      <c r="D6" s="12">
        <v>4</v>
      </c>
      <c r="E6" s="10"/>
    </row>
    <row r="7" s="1" customFormat="1" ht="18" customHeight="1" spans="1:5">
      <c r="A7" s="12">
        <v>4</v>
      </c>
      <c r="B7" s="10" t="s">
        <v>12</v>
      </c>
      <c r="C7" s="12" t="s">
        <v>13</v>
      </c>
      <c r="D7" s="19"/>
      <c r="E7" s="10"/>
    </row>
    <row r="8" s="1" customFormat="1" ht="18" customHeight="1" spans="1:5">
      <c r="A8" s="12"/>
      <c r="B8" s="10" t="s">
        <v>14</v>
      </c>
      <c r="C8" s="12" t="s">
        <v>15</v>
      </c>
      <c r="D8" s="12"/>
      <c r="E8" s="10"/>
    </row>
    <row r="9" s="1" customFormat="1" ht="18" customHeight="1" spans="1:5">
      <c r="A9" s="12"/>
      <c r="B9" s="10" t="s">
        <v>16</v>
      </c>
      <c r="C9" s="12" t="s">
        <v>15</v>
      </c>
      <c r="D9" s="12">
        <f>1000</f>
        <v>1000</v>
      </c>
      <c r="E9" s="10"/>
    </row>
    <row r="10" s="1" customFormat="1" ht="18" customHeight="1" spans="1:5">
      <c r="A10" s="12"/>
      <c r="B10" s="10" t="s">
        <v>17</v>
      </c>
      <c r="C10" s="12" t="s">
        <v>15</v>
      </c>
      <c r="D10" s="12">
        <v>350</v>
      </c>
      <c r="E10" s="10"/>
    </row>
    <row r="11" s="1" customFormat="1" ht="18" customHeight="1" spans="1:5">
      <c r="A11" s="12"/>
      <c r="B11" s="10" t="s">
        <v>18</v>
      </c>
      <c r="C11" s="12" t="s">
        <v>15</v>
      </c>
      <c r="D11" s="12">
        <v>580</v>
      </c>
      <c r="E11" s="10"/>
    </row>
    <row r="12" s="1" customFormat="1" ht="18" customHeight="1" spans="1:5">
      <c r="A12" s="12"/>
      <c r="B12" s="10" t="s">
        <v>19</v>
      </c>
      <c r="C12" s="12" t="s">
        <v>15</v>
      </c>
      <c r="D12" s="12">
        <f>577+300</f>
        <v>877</v>
      </c>
      <c r="E12" s="10"/>
    </row>
    <row r="13" s="1" customFormat="1" ht="18" customHeight="1" spans="1:5">
      <c r="A13" s="12"/>
      <c r="B13" s="10" t="s">
        <v>20</v>
      </c>
      <c r="C13" s="12" t="s">
        <v>15</v>
      </c>
      <c r="D13" s="12">
        <v>3800</v>
      </c>
      <c r="E13" s="10"/>
    </row>
    <row r="14" s="1" customFormat="1" ht="18" customHeight="1" spans="1:5">
      <c r="A14" s="12"/>
      <c r="B14" s="10" t="s">
        <v>21</v>
      </c>
      <c r="C14" s="12" t="s">
        <v>15</v>
      </c>
      <c r="D14" s="12"/>
      <c r="E14" s="10"/>
    </row>
    <row r="15" s="1" customFormat="1" ht="18" customHeight="1" spans="1:5">
      <c r="A15" s="12"/>
      <c r="B15" s="10" t="s">
        <v>22</v>
      </c>
      <c r="C15" s="12" t="s">
        <v>15</v>
      </c>
      <c r="D15" s="12"/>
      <c r="E15" s="10"/>
    </row>
    <row r="16" s="1" customFormat="1" ht="18" customHeight="1" spans="1:5">
      <c r="A16" s="12"/>
      <c r="B16" s="10" t="s">
        <v>23</v>
      </c>
      <c r="C16" s="12" t="s">
        <v>15</v>
      </c>
      <c r="D16" s="12"/>
      <c r="E16" s="10"/>
    </row>
    <row r="17" s="1" customFormat="1" ht="18" customHeight="1" spans="1:5">
      <c r="A17" s="12">
        <v>5</v>
      </c>
      <c r="B17" s="10" t="s">
        <v>24</v>
      </c>
      <c r="C17" s="12"/>
      <c r="E17" s="10"/>
    </row>
    <row r="18" s="1" customFormat="1" ht="18" customHeight="1" spans="1:5">
      <c r="A18" s="12"/>
      <c r="B18" s="10" t="s">
        <v>25</v>
      </c>
      <c r="C18" s="12" t="s">
        <v>15</v>
      </c>
      <c r="D18" s="12"/>
      <c r="E18" s="10"/>
    </row>
    <row r="19" s="1" customFormat="1" ht="18" customHeight="1" spans="1:5">
      <c r="A19" s="12"/>
      <c r="B19" s="10" t="s">
        <v>26</v>
      </c>
      <c r="C19" s="12" t="s">
        <v>15</v>
      </c>
      <c r="D19" s="12">
        <v>200</v>
      </c>
      <c r="E19" s="10"/>
    </row>
    <row r="20" s="1" customFormat="1" ht="18" customHeight="1" spans="1:5">
      <c r="A20" s="12"/>
      <c r="B20" s="10" t="s">
        <v>27</v>
      </c>
      <c r="C20" s="12" t="s">
        <v>15</v>
      </c>
      <c r="D20" s="12">
        <v>450</v>
      </c>
      <c r="E20" s="10"/>
    </row>
    <row r="21" s="1" customFormat="1" ht="18" customHeight="1" spans="1:5">
      <c r="A21" s="12"/>
      <c r="B21" s="10" t="s">
        <v>28</v>
      </c>
      <c r="C21" s="12" t="s">
        <v>15</v>
      </c>
      <c r="D21" s="12">
        <v>450</v>
      </c>
      <c r="E21" s="10"/>
    </row>
    <row r="22" s="1" customFormat="1" ht="18" customHeight="1" spans="1:5">
      <c r="A22" s="12"/>
      <c r="B22" s="10" t="s">
        <v>29</v>
      </c>
      <c r="C22" s="12" t="s">
        <v>15</v>
      </c>
      <c r="D22" s="12">
        <f>50+380</f>
        <v>430</v>
      </c>
      <c r="E22" s="10"/>
    </row>
    <row r="23" s="1" customFormat="1" ht="18" customHeight="1" spans="1:5">
      <c r="A23" s="12"/>
      <c r="B23" s="10" t="s">
        <v>30</v>
      </c>
      <c r="C23" s="12" t="s">
        <v>15</v>
      </c>
      <c r="D23" s="12"/>
      <c r="E23" s="10"/>
    </row>
    <row r="24" s="1" customFormat="1" ht="18" customHeight="1" spans="1:5">
      <c r="A24" s="12"/>
      <c r="B24" s="10" t="s">
        <v>31</v>
      </c>
      <c r="C24" s="12" t="s">
        <v>15</v>
      </c>
      <c r="D24" s="12">
        <v>750</v>
      </c>
      <c r="E24" s="10"/>
    </row>
    <row r="25" s="1" customFormat="1" ht="18" customHeight="1" spans="1:5">
      <c r="A25" s="12"/>
      <c r="B25" s="10" t="s">
        <v>32</v>
      </c>
      <c r="C25" s="12" t="s">
        <v>15</v>
      </c>
      <c r="D25" s="12">
        <v>200</v>
      </c>
      <c r="E25" s="10"/>
    </row>
    <row r="26" s="1" customFormat="1" ht="18" customHeight="1" spans="1:5">
      <c r="A26" s="12"/>
      <c r="B26" s="10" t="s">
        <v>33</v>
      </c>
      <c r="C26" s="12" t="s">
        <v>15</v>
      </c>
      <c r="D26" s="12">
        <v>450</v>
      </c>
      <c r="E26" s="10"/>
    </row>
    <row r="27" s="1" customFormat="1" ht="18" customHeight="1" spans="1:5">
      <c r="A27" s="12"/>
      <c r="B27" s="10" t="s">
        <v>34</v>
      </c>
      <c r="C27" s="12" t="s">
        <v>15</v>
      </c>
      <c r="D27" s="12"/>
      <c r="E27" s="10"/>
    </row>
    <row r="28" s="1" customFormat="1" ht="18" customHeight="1" spans="1:5">
      <c r="A28" s="12">
        <v>6</v>
      </c>
      <c r="B28" s="10" t="s">
        <v>35</v>
      </c>
      <c r="C28" s="12"/>
      <c r="D28" s="39"/>
      <c r="E28" s="10"/>
    </row>
    <row r="29" s="1" customFormat="1" ht="18" customHeight="1" spans="1:5">
      <c r="A29" s="12"/>
      <c r="B29" s="10" t="s">
        <v>36</v>
      </c>
      <c r="C29" s="12" t="s">
        <v>37</v>
      </c>
      <c r="D29" s="12"/>
      <c r="E29" s="23"/>
    </row>
    <row r="30" s="1" customFormat="1" ht="18" customHeight="1" spans="1:5">
      <c r="A30" s="12"/>
      <c r="B30" s="10" t="s">
        <v>38</v>
      </c>
      <c r="C30" s="12" t="s">
        <v>37</v>
      </c>
      <c r="D30" s="12"/>
      <c r="E30" s="23"/>
    </row>
    <row r="31" s="1" customFormat="1" ht="18" customHeight="1" spans="1:5">
      <c r="A31" s="12"/>
      <c r="B31" s="10" t="s">
        <v>39</v>
      </c>
      <c r="C31" s="12" t="s">
        <v>37</v>
      </c>
      <c r="D31" s="12"/>
      <c r="E31" s="23"/>
    </row>
    <row r="32" s="1" customFormat="1" ht="18" customHeight="1" spans="1:5">
      <c r="A32" s="12"/>
      <c r="B32" s="10" t="s">
        <v>40</v>
      </c>
      <c r="C32" s="12" t="s">
        <v>37</v>
      </c>
      <c r="D32" s="12"/>
      <c r="E32" s="23"/>
    </row>
    <row r="33" s="1" customFormat="1" ht="18" customHeight="1" spans="1:5">
      <c r="A33" s="12"/>
      <c r="B33" s="10" t="s">
        <v>41</v>
      </c>
      <c r="C33" s="12" t="s">
        <v>37</v>
      </c>
      <c r="D33" s="12">
        <v>1</v>
      </c>
      <c r="E33" s="23"/>
    </row>
    <row r="34" s="1" customFormat="1" ht="18" customHeight="1" spans="1:5">
      <c r="A34" s="12"/>
      <c r="B34" s="10" t="s">
        <v>42</v>
      </c>
      <c r="C34" s="12" t="s">
        <v>37</v>
      </c>
      <c r="D34" s="12"/>
      <c r="E34" s="23"/>
    </row>
    <row r="35" s="1" customFormat="1" ht="18" customHeight="1" spans="1:5">
      <c r="A35" s="12"/>
      <c r="B35" s="10" t="s">
        <v>43</v>
      </c>
      <c r="C35" s="12" t="s">
        <v>37</v>
      </c>
      <c r="D35" s="12"/>
      <c r="E35" s="23"/>
    </row>
    <row r="36" s="1" customFormat="1" ht="18" customHeight="1" spans="1:5">
      <c r="A36" s="12"/>
      <c r="B36" s="10" t="s">
        <v>44</v>
      </c>
      <c r="C36" s="12" t="s">
        <v>37</v>
      </c>
      <c r="D36" s="12">
        <v>1</v>
      </c>
      <c r="E36" s="23"/>
    </row>
    <row r="37" s="1" customFormat="1" ht="18" customHeight="1" spans="1:5">
      <c r="A37" s="12"/>
      <c r="B37" s="10" t="s">
        <v>45</v>
      </c>
      <c r="C37" s="12" t="s">
        <v>37</v>
      </c>
      <c r="D37" s="12"/>
      <c r="E37" s="23"/>
    </row>
    <row r="38" s="1" customFormat="1" ht="18" customHeight="1" spans="1:5">
      <c r="A38" s="12"/>
      <c r="B38" s="10" t="s">
        <v>46</v>
      </c>
      <c r="C38" s="12" t="s">
        <v>37</v>
      </c>
      <c r="D38" s="12">
        <v>1</v>
      </c>
      <c r="E38" s="23"/>
    </row>
    <row r="39" s="1" customFormat="1" ht="18" customHeight="1" spans="1:5">
      <c r="A39" s="12"/>
      <c r="B39" s="10" t="s">
        <v>47</v>
      </c>
      <c r="C39" s="12" t="s">
        <v>37</v>
      </c>
      <c r="D39" s="12"/>
      <c r="E39" s="23"/>
    </row>
    <row r="40" s="1" customFormat="1" ht="18" customHeight="1" spans="1:5">
      <c r="A40" s="12"/>
      <c r="B40" s="10" t="s">
        <v>48</v>
      </c>
      <c r="C40" s="12" t="s">
        <v>37</v>
      </c>
      <c r="D40" s="12">
        <v>1</v>
      </c>
      <c r="E40" s="23"/>
    </row>
    <row r="41" s="1" customFormat="1" ht="12" customHeight="1"/>
    <row r="42" s="1" customFormat="1" ht="12" customHeight="1"/>
    <row r="43" s="1" customFormat="1" ht="12" customHeight="1"/>
  </sheetData>
  <mergeCells count="1">
    <mergeCell ref="A1:E1"/>
  </mergeCells>
  <pageMargins left="0.393055555555556" right="0.393055555555556" top="0.393055555555556" bottom="0.393055555555556" header="0.511805555555556" footer="0.511805555555556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43"/>
  <sheetViews>
    <sheetView workbookViewId="0">
      <selection activeCell="D6" sqref="D6"/>
    </sheetView>
  </sheetViews>
  <sheetFormatPr defaultColWidth="9" defaultRowHeight="13.5" outlineLevelCol="4"/>
  <cols>
    <col min="1" max="1" width="9.25" style="1" customWidth="1"/>
    <col min="2" max="2" width="29.5" style="1" customWidth="1"/>
    <col min="3" max="3" width="9" style="1"/>
    <col min="4" max="4" width="12.875" style="1" customWidth="1"/>
    <col min="5" max="5" width="26" style="1" customWidth="1"/>
    <col min="6" max="7" width="9" style="1"/>
    <col min="8" max="8" width="12.625" style="1"/>
    <col min="9" max="9" width="9" style="1"/>
    <col min="10" max="11" width="12.625" style="1"/>
    <col min="12" max="12" width="11.5" style="1"/>
    <col min="13" max="16384" width="9" style="1"/>
  </cols>
  <sheetData>
    <row r="1" s="1" customFormat="1" ht="40" customHeight="1" spans="1:5">
      <c r="A1" s="37" t="s">
        <v>51</v>
      </c>
      <c r="B1" s="38"/>
      <c r="C1" s="38"/>
      <c r="D1" s="38"/>
      <c r="E1" s="38"/>
    </row>
    <row r="2" s="1" customFormat="1" ht="18" customHeight="1" spans="1:5">
      <c r="A2" s="4" t="s">
        <v>1</v>
      </c>
      <c r="B2" s="4" t="s">
        <v>2</v>
      </c>
      <c r="C2" s="5" t="s">
        <v>3</v>
      </c>
      <c r="D2" s="6" t="s">
        <v>4</v>
      </c>
      <c r="E2" s="7" t="s">
        <v>5</v>
      </c>
    </row>
    <row r="3" s="1" customFormat="1" ht="18" customHeight="1" spans="1:5">
      <c r="A3" s="4"/>
      <c r="B3" s="9" t="s">
        <v>6</v>
      </c>
      <c r="C3" s="12"/>
      <c r="D3" s="12"/>
      <c r="E3" s="10"/>
    </row>
    <row r="4" s="1" customFormat="1" ht="18" customHeight="1" spans="1:5">
      <c r="A4" s="12">
        <v>1</v>
      </c>
      <c r="B4" s="10" t="s">
        <v>7</v>
      </c>
      <c r="C4" s="12" t="s">
        <v>8</v>
      </c>
      <c r="D4" s="12">
        <v>21</v>
      </c>
      <c r="E4" s="10"/>
    </row>
    <row r="5" s="1" customFormat="1" ht="18" customHeight="1" spans="1:5">
      <c r="A5" s="12">
        <v>2</v>
      </c>
      <c r="B5" s="10" t="s">
        <v>9</v>
      </c>
      <c r="C5" s="12" t="s">
        <v>8</v>
      </c>
      <c r="D5" s="12">
        <v>34</v>
      </c>
      <c r="E5" s="10"/>
    </row>
    <row r="6" s="1" customFormat="1" ht="18" customHeight="1" spans="1:5">
      <c r="A6" s="12">
        <v>3</v>
      </c>
      <c r="B6" s="10" t="s">
        <v>10</v>
      </c>
      <c r="C6" s="12" t="s">
        <v>11</v>
      </c>
      <c r="D6" s="12">
        <v>2</v>
      </c>
      <c r="E6" s="10"/>
    </row>
    <row r="7" s="1" customFormat="1" ht="18" customHeight="1" spans="1:5">
      <c r="A7" s="12">
        <v>4</v>
      </c>
      <c r="B7" s="10" t="s">
        <v>12</v>
      </c>
      <c r="C7" s="12" t="s">
        <v>13</v>
      </c>
      <c r="D7" s="19"/>
      <c r="E7" s="10"/>
    </row>
    <row r="8" s="1" customFormat="1" ht="18" customHeight="1" spans="1:5">
      <c r="A8" s="12"/>
      <c r="B8" s="10" t="s">
        <v>14</v>
      </c>
      <c r="C8" s="12" t="s">
        <v>15</v>
      </c>
      <c r="D8" s="12"/>
      <c r="E8" s="10"/>
    </row>
    <row r="9" s="1" customFormat="1" ht="18" customHeight="1" spans="1:5">
      <c r="A9" s="12"/>
      <c r="B9" s="10" t="s">
        <v>16</v>
      </c>
      <c r="C9" s="12" t="s">
        <v>15</v>
      </c>
      <c r="D9" s="12">
        <f>3840+2180+1714+2615</f>
        <v>10349</v>
      </c>
      <c r="E9" s="10"/>
    </row>
    <row r="10" s="1" customFormat="1" ht="18" customHeight="1" spans="1:5">
      <c r="A10" s="12"/>
      <c r="B10" s="10" t="s">
        <v>17</v>
      </c>
      <c r="C10" s="12" t="s">
        <v>15</v>
      </c>
      <c r="D10" s="12">
        <f>940+570</f>
        <v>1510</v>
      </c>
      <c r="E10" s="10"/>
    </row>
    <row r="11" s="1" customFormat="1" ht="18" customHeight="1" spans="1:5">
      <c r="A11" s="12"/>
      <c r="B11" s="10" t="s">
        <v>18</v>
      </c>
      <c r="C11" s="12" t="s">
        <v>15</v>
      </c>
      <c r="D11" s="12">
        <v>1350</v>
      </c>
      <c r="E11" s="10"/>
    </row>
    <row r="12" s="1" customFormat="1" ht="18" customHeight="1" spans="1:5">
      <c r="A12" s="12"/>
      <c r="B12" s="10" t="s">
        <v>19</v>
      </c>
      <c r="C12" s="12" t="s">
        <v>15</v>
      </c>
      <c r="D12" s="12">
        <f>660+470+240+530+390</f>
        <v>2290</v>
      </c>
      <c r="E12" s="10"/>
    </row>
    <row r="13" s="1" customFormat="1" ht="18" customHeight="1" spans="1:5">
      <c r="A13" s="12"/>
      <c r="B13" s="10" t="s">
        <v>20</v>
      </c>
      <c r="C13" s="12" t="s">
        <v>15</v>
      </c>
      <c r="D13" s="12">
        <f>440+3836</f>
        <v>4276</v>
      </c>
      <c r="E13" s="10"/>
    </row>
    <row r="14" s="1" customFormat="1" ht="18" customHeight="1" spans="1:5">
      <c r="A14" s="12"/>
      <c r="B14" s="10" t="s">
        <v>21</v>
      </c>
      <c r="C14" s="12" t="s">
        <v>15</v>
      </c>
      <c r="D14" s="12">
        <f>1755+3610+2430</f>
        <v>7795</v>
      </c>
      <c r="E14" s="10"/>
    </row>
    <row r="15" s="1" customFormat="1" ht="18" customHeight="1" spans="1:5">
      <c r="A15" s="12"/>
      <c r="B15" s="10" t="s">
        <v>22</v>
      </c>
      <c r="C15" s="12" t="s">
        <v>15</v>
      </c>
      <c r="D15" s="12"/>
      <c r="E15" s="10"/>
    </row>
    <row r="16" s="1" customFormat="1" ht="18" customHeight="1" spans="1:5">
      <c r="A16" s="12"/>
      <c r="B16" s="10" t="s">
        <v>23</v>
      </c>
      <c r="C16" s="12" t="s">
        <v>15</v>
      </c>
      <c r="D16" s="12">
        <f>1350+3760</f>
        <v>5110</v>
      </c>
      <c r="E16" s="10"/>
    </row>
    <row r="17" s="1" customFormat="1" ht="18" customHeight="1" spans="1:5">
      <c r="A17" s="12">
        <v>5</v>
      </c>
      <c r="B17" s="10" t="s">
        <v>24</v>
      </c>
      <c r="C17" s="12"/>
      <c r="E17" s="10"/>
    </row>
    <row r="18" s="1" customFormat="1" ht="18" customHeight="1" spans="1:5">
      <c r="A18" s="12"/>
      <c r="B18" s="10" t="s">
        <v>25</v>
      </c>
      <c r="C18" s="12" t="s">
        <v>15</v>
      </c>
      <c r="D18" s="12"/>
      <c r="E18" s="10"/>
    </row>
    <row r="19" s="1" customFormat="1" ht="18" customHeight="1" spans="1:5">
      <c r="A19" s="12"/>
      <c r="B19" s="10" t="s">
        <v>26</v>
      </c>
      <c r="C19" s="12" t="s">
        <v>15</v>
      </c>
      <c r="D19" s="12"/>
      <c r="E19" s="10"/>
    </row>
    <row r="20" s="1" customFormat="1" ht="18" customHeight="1" spans="1:5">
      <c r="A20" s="12"/>
      <c r="B20" s="10" t="s">
        <v>27</v>
      </c>
      <c r="C20" s="12" t="s">
        <v>15</v>
      </c>
      <c r="D20" s="12"/>
      <c r="E20" s="10"/>
    </row>
    <row r="21" s="1" customFormat="1" ht="18" customHeight="1" spans="1:5">
      <c r="A21" s="12"/>
      <c r="B21" s="10" t="s">
        <v>28</v>
      </c>
      <c r="C21" s="12" t="s">
        <v>15</v>
      </c>
      <c r="D21" s="12"/>
      <c r="E21" s="10"/>
    </row>
    <row r="22" s="1" customFormat="1" ht="18" customHeight="1" spans="1:5">
      <c r="A22" s="12"/>
      <c r="B22" s="10" t="s">
        <v>29</v>
      </c>
      <c r="C22" s="12" t="s">
        <v>15</v>
      </c>
      <c r="D22" s="12"/>
      <c r="E22" s="10"/>
    </row>
    <row r="23" s="1" customFormat="1" ht="18" customHeight="1" spans="1:5">
      <c r="A23" s="12"/>
      <c r="B23" s="10" t="s">
        <v>30</v>
      </c>
      <c r="C23" s="12" t="s">
        <v>15</v>
      </c>
      <c r="D23" s="12"/>
      <c r="E23" s="10"/>
    </row>
    <row r="24" s="1" customFormat="1" ht="18" customHeight="1" spans="1:5">
      <c r="A24" s="12"/>
      <c r="B24" s="10" t="s">
        <v>31</v>
      </c>
      <c r="C24" s="12" t="s">
        <v>15</v>
      </c>
      <c r="D24" s="12"/>
      <c r="E24" s="10"/>
    </row>
    <row r="25" s="1" customFormat="1" ht="18" customHeight="1" spans="1:5">
      <c r="A25" s="12"/>
      <c r="B25" s="10" t="s">
        <v>32</v>
      </c>
      <c r="C25" s="12" t="s">
        <v>15</v>
      </c>
      <c r="D25" s="12"/>
      <c r="E25" s="10"/>
    </row>
    <row r="26" s="1" customFormat="1" ht="18" customHeight="1" spans="1:5">
      <c r="A26" s="12"/>
      <c r="B26" s="10" t="s">
        <v>33</v>
      </c>
      <c r="C26" s="12" t="s">
        <v>15</v>
      </c>
      <c r="D26" s="12"/>
      <c r="E26" s="10"/>
    </row>
    <row r="27" s="1" customFormat="1" ht="18" customHeight="1" spans="1:5">
      <c r="A27" s="12"/>
      <c r="B27" s="10" t="s">
        <v>34</v>
      </c>
      <c r="C27" s="12" t="s">
        <v>15</v>
      </c>
      <c r="D27" s="12"/>
      <c r="E27" s="10"/>
    </row>
    <row r="28" s="1" customFormat="1" ht="18" customHeight="1" spans="1:5">
      <c r="A28" s="12">
        <v>6</v>
      </c>
      <c r="B28" s="10" t="s">
        <v>35</v>
      </c>
      <c r="C28" s="12"/>
      <c r="D28" s="39"/>
      <c r="E28" s="10"/>
    </row>
    <row r="29" s="1" customFormat="1" ht="18" customHeight="1" spans="1:5">
      <c r="A29" s="12"/>
      <c r="B29" s="10" t="s">
        <v>36</v>
      </c>
      <c r="C29" s="12" t="s">
        <v>37</v>
      </c>
      <c r="D29" s="12"/>
      <c r="E29" s="23"/>
    </row>
    <row r="30" s="1" customFormat="1" ht="18" customHeight="1" spans="1:5">
      <c r="A30" s="12"/>
      <c r="B30" s="10" t="s">
        <v>38</v>
      </c>
      <c r="C30" s="12" t="s">
        <v>37</v>
      </c>
      <c r="D30" s="12"/>
      <c r="E30" s="23"/>
    </row>
    <row r="31" s="1" customFormat="1" ht="18" customHeight="1" spans="1:5">
      <c r="A31" s="12"/>
      <c r="B31" s="10" t="s">
        <v>39</v>
      </c>
      <c r="C31" s="12" t="s">
        <v>37</v>
      </c>
      <c r="D31" s="12"/>
      <c r="E31" s="23"/>
    </row>
    <row r="32" s="1" customFormat="1" ht="18" customHeight="1" spans="1:5">
      <c r="A32" s="12"/>
      <c r="B32" s="10" t="s">
        <v>40</v>
      </c>
      <c r="C32" s="12" t="s">
        <v>37</v>
      </c>
      <c r="D32" s="12">
        <v>11</v>
      </c>
      <c r="E32" s="23"/>
    </row>
    <row r="33" s="1" customFormat="1" ht="18" customHeight="1" spans="1:5">
      <c r="A33" s="12"/>
      <c r="B33" s="10" t="s">
        <v>41</v>
      </c>
      <c r="C33" s="12" t="s">
        <v>37</v>
      </c>
      <c r="D33" s="12"/>
      <c r="E33" s="23"/>
    </row>
    <row r="34" s="1" customFormat="1" ht="18" customHeight="1" spans="1:5">
      <c r="A34" s="12"/>
      <c r="B34" s="10" t="s">
        <v>42</v>
      </c>
      <c r="C34" s="12" t="s">
        <v>37</v>
      </c>
      <c r="D34" s="12"/>
      <c r="E34" s="23"/>
    </row>
    <row r="35" s="1" customFormat="1" ht="18" customHeight="1" spans="1:5">
      <c r="A35" s="12"/>
      <c r="B35" s="10" t="s">
        <v>43</v>
      </c>
      <c r="C35" s="12" t="s">
        <v>37</v>
      </c>
      <c r="D35" s="12"/>
      <c r="E35" s="23"/>
    </row>
    <row r="36" s="1" customFormat="1" ht="18" customHeight="1" spans="1:5">
      <c r="A36" s="12"/>
      <c r="B36" s="10" t="s">
        <v>44</v>
      </c>
      <c r="C36" s="12" t="s">
        <v>37</v>
      </c>
      <c r="D36" s="12"/>
      <c r="E36" s="23"/>
    </row>
    <row r="37" s="1" customFormat="1" ht="18" customHeight="1" spans="1:5">
      <c r="A37" s="12"/>
      <c r="B37" s="10" t="s">
        <v>45</v>
      </c>
      <c r="C37" s="12" t="s">
        <v>37</v>
      </c>
      <c r="D37" s="12"/>
      <c r="E37" s="23"/>
    </row>
    <row r="38" s="1" customFormat="1" ht="18" customHeight="1" spans="1:5">
      <c r="A38" s="12"/>
      <c r="B38" s="10" t="s">
        <v>46</v>
      </c>
      <c r="C38" s="12" t="s">
        <v>37</v>
      </c>
      <c r="D38" s="12">
        <v>2</v>
      </c>
      <c r="E38" s="23"/>
    </row>
    <row r="39" s="1" customFormat="1" ht="18" customHeight="1" spans="1:5">
      <c r="A39" s="12"/>
      <c r="B39" s="10" t="s">
        <v>47</v>
      </c>
      <c r="C39" s="12" t="s">
        <v>37</v>
      </c>
      <c r="D39" s="12"/>
      <c r="E39" s="23"/>
    </row>
    <row r="40" s="1" customFormat="1" ht="18" customHeight="1" spans="1:5">
      <c r="A40" s="12"/>
      <c r="B40" s="10" t="s">
        <v>48</v>
      </c>
      <c r="C40" s="12" t="s">
        <v>37</v>
      </c>
      <c r="D40" s="12"/>
      <c r="E40" s="23"/>
    </row>
    <row r="41" s="1" customFormat="1" ht="12" customHeight="1"/>
    <row r="42" s="1" customFormat="1" ht="12" customHeight="1"/>
    <row r="43" s="1" customFormat="1" ht="12" customHeight="1"/>
  </sheetData>
  <mergeCells count="1">
    <mergeCell ref="A1:E1"/>
  </mergeCells>
  <pageMargins left="0.393055555555556" right="0.393055555555556" top="0.393055555555556" bottom="0.393055555555556" header="0.511805555555556" footer="0.511805555555556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43"/>
  <sheetViews>
    <sheetView workbookViewId="0">
      <selection activeCell="D6" sqref="D6"/>
    </sheetView>
  </sheetViews>
  <sheetFormatPr defaultColWidth="9" defaultRowHeight="13.5" outlineLevelCol="4"/>
  <cols>
    <col min="1" max="1" width="9.25" style="1" customWidth="1"/>
    <col min="2" max="2" width="29.5" style="1" customWidth="1"/>
    <col min="3" max="3" width="9" style="1"/>
    <col min="4" max="4" width="12.875" style="1" customWidth="1"/>
    <col min="5" max="5" width="26" style="1" customWidth="1"/>
    <col min="6" max="7" width="9" style="1"/>
    <col min="8" max="8" width="12.625" style="1"/>
    <col min="9" max="9" width="9" style="1"/>
    <col min="10" max="11" width="12.625" style="1"/>
    <col min="12" max="12" width="11.5" style="1"/>
    <col min="13" max="16384" width="9" style="1"/>
  </cols>
  <sheetData>
    <row r="1" s="1" customFormat="1" ht="40" customHeight="1" spans="1:5">
      <c r="A1" s="37" t="s">
        <v>52</v>
      </c>
      <c r="B1" s="38"/>
      <c r="C1" s="38"/>
      <c r="D1" s="38"/>
      <c r="E1" s="38"/>
    </row>
    <row r="2" s="1" customFormat="1" ht="18" customHeight="1" spans="1:5">
      <c r="A2" s="4" t="s">
        <v>1</v>
      </c>
      <c r="B2" s="4" t="s">
        <v>2</v>
      </c>
      <c r="C2" s="5" t="s">
        <v>3</v>
      </c>
      <c r="D2" s="6" t="s">
        <v>4</v>
      </c>
      <c r="E2" s="7" t="s">
        <v>5</v>
      </c>
    </row>
    <row r="3" s="1" customFormat="1" ht="18" customHeight="1" spans="1:5">
      <c r="A3" s="4"/>
      <c r="B3" s="9" t="s">
        <v>6</v>
      </c>
      <c r="C3" s="12"/>
      <c r="D3" s="12"/>
      <c r="E3" s="10"/>
    </row>
    <row r="4" s="1" customFormat="1" ht="18" customHeight="1" spans="1:5">
      <c r="A4" s="12">
        <v>1</v>
      </c>
      <c r="B4" s="10" t="s">
        <v>7</v>
      </c>
      <c r="C4" s="12" t="s">
        <v>8</v>
      </c>
      <c r="D4" s="12">
        <v>3</v>
      </c>
      <c r="E4" s="10"/>
    </row>
    <row r="5" s="1" customFormat="1" ht="18" customHeight="1" spans="1:5">
      <c r="A5" s="12">
        <v>2</v>
      </c>
      <c r="B5" s="10" t="s">
        <v>9</v>
      </c>
      <c r="C5" s="12" t="s">
        <v>8</v>
      </c>
      <c r="D5" s="12">
        <v>3</v>
      </c>
      <c r="E5" s="10"/>
    </row>
    <row r="6" s="1" customFormat="1" ht="18" customHeight="1" spans="1:5">
      <c r="A6" s="12">
        <v>3</v>
      </c>
      <c r="B6" s="10" t="s">
        <v>10</v>
      </c>
      <c r="C6" s="12" t="s">
        <v>11</v>
      </c>
      <c r="D6" s="12">
        <v>3</v>
      </c>
      <c r="E6" s="10"/>
    </row>
    <row r="7" s="1" customFormat="1" ht="18" customHeight="1" spans="1:5">
      <c r="A7" s="12">
        <v>4</v>
      </c>
      <c r="B7" s="10" t="s">
        <v>12</v>
      </c>
      <c r="C7" s="12" t="s">
        <v>13</v>
      </c>
      <c r="D7" s="19"/>
      <c r="E7" s="10"/>
    </row>
    <row r="8" s="1" customFormat="1" ht="18" customHeight="1" spans="1:5">
      <c r="A8" s="12"/>
      <c r="B8" s="10" t="s">
        <v>14</v>
      </c>
      <c r="C8" s="12" t="s">
        <v>15</v>
      </c>
      <c r="D8" s="12">
        <f>2000+1800+2800</f>
        <v>6600</v>
      </c>
      <c r="E8" s="10"/>
    </row>
    <row r="9" s="1" customFormat="1" ht="18" customHeight="1" spans="1:5">
      <c r="A9" s="12"/>
      <c r="B9" s="10" t="s">
        <v>16</v>
      </c>
      <c r="C9" s="12" t="s">
        <v>15</v>
      </c>
      <c r="D9" s="12">
        <f>1080+400+4000</f>
        <v>5480</v>
      </c>
      <c r="E9" s="10"/>
    </row>
    <row r="10" s="1" customFormat="1" ht="18" customHeight="1" spans="1:5">
      <c r="A10" s="12"/>
      <c r="B10" s="10" t="s">
        <v>17</v>
      </c>
      <c r="C10" s="12" t="s">
        <v>15</v>
      </c>
      <c r="D10" s="12">
        <f>7000+2300+4000+200+1000</f>
        <v>14500</v>
      </c>
      <c r="E10" s="10"/>
    </row>
    <row r="11" s="1" customFormat="1" ht="18" customHeight="1" spans="1:5">
      <c r="A11" s="12"/>
      <c r="B11" s="10" t="s">
        <v>18</v>
      </c>
      <c r="C11" s="12" t="s">
        <v>15</v>
      </c>
      <c r="D11" s="12">
        <v>1200</v>
      </c>
      <c r="E11" s="10"/>
    </row>
    <row r="12" s="1" customFormat="1" ht="18" customHeight="1" spans="1:5">
      <c r="A12" s="12"/>
      <c r="B12" s="10" t="s">
        <v>19</v>
      </c>
      <c r="C12" s="12" t="s">
        <v>15</v>
      </c>
      <c r="D12" s="12">
        <f>8000+100+4580+7100+500</f>
        <v>20280</v>
      </c>
      <c r="E12" s="10"/>
    </row>
    <row r="13" s="1" customFormat="1" ht="18" customHeight="1" spans="1:5">
      <c r="A13" s="12"/>
      <c r="B13" s="10" t="s">
        <v>20</v>
      </c>
      <c r="C13" s="12" t="s">
        <v>15</v>
      </c>
      <c r="D13" s="12">
        <v>1000</v>
      </c>
      <c r="E13" s="10"/>
    </row>
    <row r="14" s="1" customFormat="1" ht="18" customHeight="1" spans="1:5">
      <c r="A14" s="12"/>
      <c r="B14" s="10" t="s">
        <v>21</v>
      </c>
      <c r="C14" s="12" t="s">
        <v>15</v>
      </c>
      <c r="E14" s="10"/>
    </row>
    <row r="15" s="1" customFormat="1" ht="18" customHeight="1" spans="1:5">
      <c r="A15" s="12"/>
      <c r="B15" s="10" t="s">
        <v>22</v>
      </c>
      <c r="C15" s="12" t="s">
        <v>15</v>
      </c>
      <c r="D15" s="12"/>
      <c r="E15" s="10"/>
    </row>
    <row r="16" s="1" customFormat="1" ht="18" customHeight="1" spans="1:5">
      <c r="A16" s="12"/>
      <c r="B16" s="10" t="s">
        <v>23</v>
      </c>
      <c r="C16" s="12" t="s">
        <v>15</v>
      </c>
      <c r="D16" s="12"/>
      <c r="E16" s="10"/>
    </row>
    <row r="17" s="1" customFormat="1" ht="18" customHeight="1" spans="1:5">
      <c r="A17" s="12">
        <v>5</v>
      </c>
      <c r="B17" s="10" t="s">
        <v>24</v>
      </c>
      <c r="C17" s="12"/>
      <c r="E17" s="10"/>
    </row>
    <row r="18" s="1" customFormat="1" ht="18" customHeight="1" spans="1:5">
      <c r="A18" s="12"/>
      <c r="B18" s="10" t="s">
        <v>25</v>
      </c>
      <c r="C18" s="12" t="s">
        <v>15</v>
      </c>
      <c r="D18" s="12"/>
      <c r="E18" s="10"/>
    </row>
    <row r="19" s="1" customFormat="1" ht="18" customHeight="1" spans="1:5">
      <c r="A19" s="12"/>
      <c r="B19" s="10" t="s">
        <v>26</v>
      </c>
      <c r="C19" s="12" t="s">
        <v>15</v>
      </c>
      <c r="D19" s="12"/>
      <c r="E19" s="10"/>
    </row>
    <row r="20" s="1" customFormat="1" ht="18" customHeight="1" spans="1:5">
      <c r="A20" s="12"/>
      <c r="B20" s="10" t="s">
        <v>27</v>
      </c>
      <c r="C20" s="12" t="s">
        <v>15</v>
      </c>
      <c r="D20" s="12"/>
      <c r="E20" s="10"/>
    </row>
    <row r="21" s="1" customFormat="1" ht="18" customHeight="1" spans="1:5">
      <c r="A21" s="12"/>
      <c r="B21" s="10" t="s">
        <v>28</v>
      </c>
      <c r="C21" s="12" t="s">
        <v>15</v>
      </c>
      <c r="D21" s="12"/>
      <c r="E21" s="10"/>
    </row>
    <row r="22" s="1" customFormat="1" ht="18" customHeight="1" spans="1:5">
      <c r="A22" s="12"/>
      <c r="B22" s="10" t="s">
        <v>29</v>
      </c>
      <c r="C22" s="12" t="s">
        <v>15</v>
      </c>
      <c r="D22" s="12"/>
      <c r="E22" s="10"/>
    </row>
    <row r="23" s="1" customFormat="1" ht="18" customHeight="1" spans="1:5">
      <c r="A23" s="12"/>
      <c r="B23" s="10" t="s">
        <v>30</v>
      </c>
      <c r="C23" s="12" t="s">
        <v>15</v>
      </c>
      <c r="D23" s="12"/>
      <c r="E23" s="10"/>
    </row>
    <row r="24" s="1" customFormat="1" ht="18" customHeight="1" spans="1:5">
      <c r="A24" s="12"/>
      <c r="B24" s="10" t="s">
        <v>31</v>
      </c>
      <c r="C24" s="12" t="s">
        <v>15</v>
      </c>
      <c r="D24" s="12"/>
      <c r="E24" s="10"/>
    </row>
    <row r="25" s="1" customFormat="1" ht="18" customHeight="1" spans="1:5">
      <c r="A25" s="12"/>
      <c r="B25" s="10" t="s">
        <v>32</v>
      </c>
      <c r="C25" s="12" t="s">
        <v>15</v>
      </c>
      <c r="D25" s="12"/>
      <c r="E25" s="10"/>
    </row>
    <row r="26" s="1" customFormat="1" ht="18" customHeight="1" spans="1:5">
      <c r="A26" s="12"/>
      <c r="B26" s="10" t="s">
        <v>33</v>
      </c>
      <c r="C26" s="12" t="s">
        <v>15</v>
      </c>
      <c r="D26" s="12"/>
      <c r="E26" s="10"/>
    </row>
    <row r="27" s="1" customFormat="1" ht="18" customHeight="1" spans="1:5">
      <c r="A27" s="12"/>
      <c r="B27" s="10" t="s">
        <v>34</v>
      </c>
      <c r="C27" s="12" t="s">
        <v>15</v>
      </c>
      <c r="D27" s="12"/>
      <c r="E27" s="10"/>
    </row>
    <row r="28" s="1" customFormat="1" ht="18" customHeight="1" spans="1:5">
      <c r="A28" s="12">
        <v>6</v>
      </c>
      <c r="B28" s="10" t="s">
        <v>35</v>
      </c>
      <c r="C28" s="12"/>
      <c r="D28" s="39"/>
      <c r="E28" s="10"/>
    </row>
    <row r="29" s="1" customFormat="1" ht="18" customHeight="1" spans="1:5">
      <c r="A29" s="12"/>
      <c r="B29" s="10" t="s">
        <v>36</v>
      </c>
      <c r="C29" s="12" t="s">
        <v>37</v>
      </c>
      <c r="D29" s="12">
        <v>2</v>
      </c>
      <c r="E29" s="23"/>
    </row>
    <row r="30" s="1" customFormat="1" ht="18" customHeight="1" spans="1:5">
      <c r="A30" s="12"/>
      <c r="B30" s="10" t="s">
        <v>38</v>
      </c>
      <c r="C30" s="12" t="s">
        <v>37</v>
      </c>
      <c r="D30" s="12">
        <v>3</v>
      </c>
      <c r="E30" s="23"/>
    </row>
    <row r="31" s="1" customFormat="1" ht="18" customHeight="1" spans="1:5">
      <c r="A31" s="12"/>
      <c r="B31" s="10" t="s">
        <v>39</v>
      </c>
      <c r="C31" s="12" t="s">
        <v>37</v>
      </c>
      <c r="D31" s="12"/>
      <c r="E31" s="23"/>
    </row>
    <row r="32" s="1" customFormat="1" ht="18" customHeight="1" spans="1:5">
      <c r="A32" s="12"/>
      <c r="B32" s="10" t="s">
        <v>40</v>
      </c>
      <c r="C32" s="12" t="s">
        <v>37</v>
      </c>
      <c r="D32" s="12"/>
      <c r="E32" s="23"/>
    </row>
    <row r="33" s="1" customFormat="1" ht="18" customHeight="1" spans="1:5">
      <c r="A33" s="12"/>
      <c r="B33" s="10" t="s">
        <v>41</v>
      </c>
      <c r="C33" s="12" t="s">
        <v>37</v>
      </c>
      <c r="D33" s="12"/>
      <c r="E33" s="23"/>
    </row>
    <row r="34" s="1" customFormat="1" ht="18" customHeight="1" spans="1:5">
      <c r="A34" s="12"/>
      <c r="B34" s="10" t="s">
        <v>42</v>
      </c>
      <c r="C34" s="12" t="s">
        <v>37</v>
      </c>
      <c r="D34" s="12">
        <v>2</v>
      </c>
      <c r="E34" s="23"/>
    </row>
    <row r="35" s="1" customFormat="1" ht="18" customHeight="1" spans="1:5">
      <c r="A35" s="12"/>
      <c r="B35" s="10" t="s">
        <v>43</v>
      </c>
      <c r="C35" s="12" t="s">
        <v>37</v>
      </c>
      <c r="D35" s="12"/>
      <c r="E35" s="23"/>
    </row>
    <row r="36" s="1" customFormat="1" ht="18" customHeight="1" spans="1:5">
      <c r="A36" s="12"/>
      <c r="B36" s="10" t="s">
        <v>44</v>
      </c>
      <c r="C36" s="12" t="s">
        <v>37</v>
      </c>
      <c r="D36" s="12">
        <v>1</v>
      </c>
      <c r="E36" s="23"/>
    </row>
    <row r="37" s="1" customFormat="1" ht="18" customHeight="1" spans="1:5">
      <c r="A37" s="12"/>
      <c r="B37" s="10" t="s">
        <v>45</v>
      </c>
      <c r="C37" s="12" t="s">
        <v>37</v>
      </c>
      <c r="D37" s="12"/>
      <c r="E37" s="23"/>
    </row>
    <row r="38" s="1" customFormat="1" ht="18" customHeight="1" spans="1:5">
      <c r="A38" s="12"/>
      <c r="B38" s="10" t="s">
        <v>46</v>
      </c>
      <c r="C38" s="12" t="s">
        <v>37</v>
      </c>
      <c r="D38" s="12"/>
      <c r="E38" s="23"/>
    </row>
    <row r="39" s="1" customFormat="1" ht="18" customHeight="1" spans="1:5">
      <c r="A39" s="12"/>
      <c r="B39" s="10" t="s">
        <v>47</v>
      </c>
      <c r="C39" s="12" t="s">
        <v>37</v>
      </c>
      <c r="D39" s="12"/>
      <c r="E39" s="23"/>
    </row>
    <row r="40" s="1" customFormat="1" ht="18" customHeight="1" spans="1:5">
      <c r="A40" s="12"/>
      <c r="B40" s="10" t="s">
        <v>48</v>
      </c>
      <c r="C40" s="12" t="s">
        <v>37</v>
      </c>
      <c r="D40" s="12"/>
      <c r="E40" s="23"/>
    </row>
    <row r="41" s="1" customFormat="1" ht="12" customHeight="1"/>
    <row r="42" s="1" customFormat="1" ht="12" customHeight="1"/>
    <row r="43" s="1" customFormat="1" ht="12" customHeight="1"/>
  </sheetData>
  <mergeCells count="1">
    <mergeCell ref="A1:E1"/>
  </mergeCells>
  <pageMargins left="0.393055555555556" right="0.393055555555556" top="0.393055555555556" bottom="0.393055555555556" header="0.511805555555556" footer="0.511805555555556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43"/>
  <sheetViews>
    <sheetView workbookViewId="0">
      <selection activeCell="D6" sqref="D6"/>
    </sheetView>
  </sheetViews>
  <sheetFormatPr defaultColWidth="9" defaultRowHeight="13.5" outlineLevelCol="4"/>
  <cols>
    <col min="1" max="1" width="9.25" style="1" customWidth="1"/>
    <col min="2" max="2" width="29.5" style="1" customWidth="1"/>
    <col min="3" max="3" width="9" style="1"/>
    <col min="4" max="4" width="12.875" style="1" customWidth="1"/>
    <col min="5" max="5" width="26" style="1" customWidth="1"/>
    <col min="6" max="7" width="9" style="1"/>
    <col min="8" max="8" width="12.625" style="1"/>
    <col min="9" max="9" width="9" style="1"/>
    <col min="10" max="11" width="12.625" style="1"/>
    <col min="12" max="12" width="11.5" style="1"/>
    <col min="13" max="16384" width="9" style="1"/>
  </cols>
  <sheetData>
    <row r="1" s="1" customFormat="1" ht="40" customHeight="1" spans="1:5">
      <c r="A1" s="37" t="s">
        <v>53</v>
      </c>
      <c r="B1" s="38"/>
      <c r="C1" s="38"/>
      <c r="D1" s="38"/>
      <c r="E1" s="38"/>
    </row>
    <row r="2" s="1" customFormat="1" ht="18" customHeight="1" spans="1:5">
      <c r="A2" s="4" t="s">
        <v>1</v>
      </c>
      <c r="B2" s="4" t="s">
        <v>2</v>
      </c>
      <c r="C2" s="5" t="s">
        <v>3</v>
      </c>
      <c r="D2" s="6" t="s">
        <v>4</v>
      </c>
      <c r="E2" s="7" t="s">
        <v>5</v>
      </c>
    </row>
    <row r="3" s="1" customFormat="1" ht="18" customHeight="1" spans="1:5">
      <c r="A3" s="4"/>
      <c r="B3" s="9" t="s">
        <v>6</v>
      </c>
      <c r="C3" s="12"/>
      <c r="D3" s="12"/>
      <c r="E3" s="10"/>
    </row>
    <row r="4" s="1" customFormat="1" ht="18" customHeight="1" spans="1:5">
      <c r="A4" s="12">
        <v>1</v>
      </c>
      <c r="B4" s="10" t="s">
        <v>7</v>
      </c>
      <c r="C4" s="12" t="s">
        <v>8</v>
      </c>
      <c r="D4" s="12"/>
      <c r="E4" s="10"/>
    </row>
    <row r="5" s="1" customFormat="1" ht="18" customHeight="1" spans="1:5">
      <c r="A5" s="12">
        <v>2</v>
      </c>
      <c r="B5" s="10" t="s">
        <v>9</v>
      </c>
      <c r="C5" s="12" t="s">
        <v>8</v>
      </c>
      <c r="D5" s="12">
        <v>2</v>
      </c>
      <c r="E5" s="10"/>
    </row>
    <row r="6" s="1" customFormat="1" ht="18" customHeight="1" spans="1:5">
      <c r="A6" s="12">
        <v>3</v>
      </c>
      <c r="B6" s="10" t="s">
        <v>10</v>
      </c>
      <c r="C6" s="12" t="s">
        <v>11</v>
      </c>
      <c r="D6" s="12">
        <v>1</v>
      </c>
      <c r="E6" s="10"/>
    </row>
    <row r="7" s="1" customFormat="1" ht="18" customHeight="1" spans="1:5">
      <c r="A7" s="12">
        <v>4</v>
      </c>
      <c r="B7" s="10" t="s">
        <v>54</v>
      </c>
      <c r="C7" s="12" t="s">
        <v>13</v>
      </c>
      <c r="D7" s="19"/>
      <c r="E7" s="10"/>
    </row>
    <row r="8" s="1" customFormat="1" ht="18" customHeight="1" spans="1:5">
      <c r="A8" s="12"/>
      <c r="B8" s="10" t="s">
        <v>14</v>
      </c>
      <c r="C8" s="12" t="s">
        <v>15</v>
      </c>
      <c r="D8" s="12">
        <v>400</v>
      </c>
      <c r="E8" s="10"/>
    </row>
    <row r="9" s="1" customFormat="1" ht="18" customHeight="1" spans="1:5">
      <c r="A9" s="12"/>
      <c r="B9" s="10" t="s">
        <v>16</v>
      </c>
      <c r="C9" s="12" t="s">
        <v>15</v>
      </c>
      <c r="D9" s="12"/>
      <c r="E9" s="10"/>
    </row>
    <row r="10" s="1" customFormat="1" ht="18" customHeight="1" spans="1:5">
      <c r="A10" s="12"/>
      <c r="B10" s="10" t="s">
        <v>17</v>
      </c>
      <c r="C10" s="12" t="s">
        <v>15</v>
      </c>
      <c r="D10" s="12"/>
      <c r="E10" s="10"/>
    </row>
    <row r="11" s="1" customFormat="1" ht="18" customHeight="1" spans="1:5">
      <c r="A11" s="12"/>
      <c r="B11" s="10" t="s">
        <v>18</v>
      </c>
      <c r="C11" s="12" t="s">
        <v>15</v>
      </c>
      <c r="D11" s="12"/>
      <c r="E11" s="10"/>
    </row>
    <row r="12" s="1" customFormat="1" ht="18" customHeight="1" spans="1:5">
      <c r="A12" s="12"/>
      <c r="B12" s="10" t="s">
        <v>19</v>
      </c>
      <c r="C12" s="12" t="s">
        <v>15</v>
      </c>
      <c r="D12" s="12">
        <v>1850</v>
      </c>
      <c r="E12" s="10"/>
    </row>
    <row r="13" s="1" customFormat="1" ht="18" customHeight="1" spans="1:5">
      <c r="A13" s="12"/>
      <c r="B13" s="10" t="s">
        <v>20</v>
      </c>
      <c r="C13" s="12" t="s">
        <v>15</v>
      </c>
      <c r="D13" s="12">
        <v>2015</v>
      </c>
      <c r="E13" s="10"/>
    </row>
    <row r="14" s="1" customFormat="1" ht="18" customHeight="1" spans="1:5">
      <c r="A14" s="12"/>
      <c r="B14" s="10" t="s">
        <v>21</v>
      </c>
      <c r="C14" s="12" t="s">
        <v>15</v>
      </c>
      <c r="E14" s="10"/>
    </row>
    <row r="15" s="1" customFormat="1" ht="18" customHeight="1" spans="1:5">
      <c r="A15" s="12"/>
      <c r="B15" s="10" t="s">
        <v>22</v>
      </c>
      <c r="C15" s="12" t="s">
        <v>15</v>
      </c>
      <c r="D15" s="12"/>
      <c r="E15" s="10"/>
    </row>
    <row r="16" s="1" customFormat="1" ht="18" customHeight="1" spans="1:5">
      <c r="A16" s="12"/>
      <c r="B16" s="10" t="s">
        <v>23</v>
      </c>
      <c r="C16" s="12" t="s">
        <v>15</v>
      </c>
      <c r="D16" s="12"/>
      <c r="E16" s="10"/>
    </row>
    <row r="17" s="1" customFormat="1" ht="18" customHeight="1" spans="1:5">
      <c r="A17" s="12">
        <v>5</v>
      </c>
      <c r="B17" s="10" t="s">
        <v>24</v>
      </c>
      <c r="C17" s="12"/>
      <c r="E17" s="10"/>
    </row>
    <row r="18" s="1" customFormat="1" ht="18" customHeight="1" spans="1:5">
      <c r="A18" s="12"/>
      <c r="B18" s="10" t="s">
        <v>25</v>
      </c>
      <c r="C18" s="12" t="s">
        <v>15</v>
      </c>
      <c r="D18" s="12"/>
      <c r="E18" s="10"/>
    </row>
    <row r="19" s="1" customFormat="1" ht="18" customHeight="1" spans="1:5">
      <c r="A19" s="12"/>
      <c r="B19" s="10" t="s">
        <v>26</v>
      </c>
      <c r="C19" s="12" t="s">
        <v>15</v>
      </c>
      <c r="D19" s="12"/>
      <c r="E19" s="10"/>
    </row>
    <row r="20" s="1" customFormat="1" ht="18" customHeight="1" spans="1:5">
      <c r="A20" s="12"/>
      <c r="B20" s="10" t="s">
        <v>27</v>
      </c>
      <c r="C20" s="12" t="s">
        <v>15</v>
      </c>
      <c r="D20" s="12"/>
      <c r="E20" s="10"/>
    </row>
    <row r="21" s="1" customFormat="1" ht="18" customHeight="1" spans="1:5">
      <c r="A21" s="12"/>
      <c r="B21" s="10" t="s">
        <v>28</v>
      </c>
      <c r="C21" s="12" t="s">
        <v>15</v>
      </c>
      <c r="D21" s="12">
        <v>150</v>
      </c>
      <c r="E21" s="10"/>
    </row>
    <row r="22" s="1" customFormat="1" ht="18" customHeight="1" spans="1:5">
      <c r="A22" s="12"/>
      <c r="B22" s="10" t="s">
        <v>29</v>
      </c>
      <c r="C22" s="12" t="s">
        <v>15</v>
      </c>
      <c r="D22" s="12"/>
      <c r="E22" s="10"/>
    </row>
    <row r="23" s="1" customFormat="1" ht="18" customHeight="1" spans="1:5">
      <c r="A23" s="12"/>
      <c r="B23" s="10" t="s">
        <v>30</v>
      </c>
      <c r="C23" s="12" t="s">
        <v>15</v>
      </c>
      <c r="D23" s="12"/>
      <c r="E23" s="10"/>
    </row>
    <row r="24" s="1" customFormat="1" ht="18" customHeight="1" spans="1:5">
      <c r="A24" s="12"/>
      <c r="B24" s="10" t="s">
        <v>31</v>
      </c>
      <c r="C24" s="12" t="s">
        <v>15</v>
      </c>
      <c r="D24" s="12"/>
      <c r="E24" s="10"/>
    </row>
    <row r="25" s="1" customFormat="1" ht="18" customHeight="1" spans="1:5">
      <c r="A25" s="12"/>
      <c r="B25" s="10" t="s">
        <v>32</v>
      </c>
      <c r="C25" s="12" t="s">
        <v>15</v>
      </c>
      <c r="D25" s="12"/>
      <c r="E25" s="10"/>
    </row>
    <row r="26" s="1" customFormat="1" ht="18" customHeight="1" spans="1:5">
      <c r="A26" s="12"/>
      <c r="B26" s="10" t="s">
        <v>33</v>
      </c>
      <c r="C26" s="12" t="s">
        <v>15</v>
      </c>
      <c r="D26" s="12"/>
      <c r="E26" s="10"/>
    </row>
    <row r="27" s="1" customFormat="1" ht="18" customHeight="1" spans="1:5">
      <c r="A27" s="12"/>
      <c r="B27" s="10" t="s">
        <v>34</v>
      </c>
      <c r="C27" s="12" t="s">
        <v>15</v>
      </c>
      <c r="D27" s="12"/>
      <c r="E27" s="10"/>
    </row>
    <row r="28" s="1" customFormat="1" ht="18" customHeight="1" spans="1:5">
      <c r="A28" s="12">
        <v>6</v>
      </c>
      <c r="B28" s="10" t="s">
        <v>35</v>
      </c>
      <c r="C28" s="12"/>
      <c r="D28" s="39"/>
      <c r="E28" s="10"/>
    </row>
    <row r="29" s="1" customFormat="1" ht="18" customHeight="1" spans="1:5">
      <c r="A29" s="12"/>
      <c r="B29" s="10" t="s">
        <v>36</v>
      </c>
      <c r="C29" s="12" t="s">
        <v>37</v>
      </c>
      <c r="D29" s="12"/>
      <c r="E29" s="23"/>
    </row>
    <row r="30" s="1" customFormat="1" ht="18" customHeight="1" spans="1:5">
      <c r="A30" s="12"/>
      <c r="B30" s="10" t="s">
        <v>38</v>
      </c>
      <c r="C30" s="12" t="s">
        <v>37</v>
      </c>
      <c r="D30" s="12"/>
      <c r="E30" s="23"/>
    </row>
    <row r="31" s="1" customFormat="1" ht="18" customHeight="1" spans="1:5">
      <c r="A31" s="12"/>
      <c r="B31" s="10" t="s">
        <v>39</v>
      </c>
      <c r="C31" s="12" t="s">
        <v>37</v>
      </c>
      <c r="D31" s="12"/>
      <c r="E31" s="23"/>
    </row>
    <row r="32" s="1" customFormat="1" ht="18" customHeight="1" spans="1:5">
      <c r="A32" s="12"/>
      <c r="B32" s="10" t="s">
        <v>40</v>
      </c>
      <c r="C32" s="12" t="s">
        <v>37</v>
      </c>
      <c r="D32" s="12"/>
      <c r="E32" s="23"/>
    </row>
    <row r="33" s="1" customFormat="1" ht="18" customHeight="1" spans="1:5">
      <c r="A33" s="12"/>
      <c r="B33" s="10" t="s">
        <v>41</v>
      </c>
      <c r="C33" s="12" t="s">
        <v>37</v>
      </c>
      <c r="D33" s="12"/>
      <c r="E33" s="23"/>
    </row>
    <row r="34" s="1" customFormat="1" ht="18" customHeight="1" spans="1:5">
      <c r="A34" s="12"/>
      <c r="B34" s="10" t="s">
        <v>42</v>
      </c>
      <c r="C34" s="12" t="s">
        <v>37</v>
      </c>
      <c r="D34" s="12">
        <v>1</v>
      </c>
      <c r="E34" s="23"/>
    </row>
    <row r="35" s="1" customFormat="1" ht="18" customHeight="1" spans="1:5">
      <c r="A35" s="12"/>
      <c r="B35" s="10" t="s">
        <v>43</v>
      </c>
      <c r="C35" s="12" t="s">
        <v>37</v>
      </c>
      <c r="D35" s="12"/>
      <c r="E35" s="23"/>
    </row>
    <row r="36" s="1" customFormat="1" ht="18" customHeight="1" spans="1:5">
      <c r="A36" s="12"/>
      <c r="B36" s="10" t="s">
        <v>44</v>
      </c>
      <c r="C36" s="12" t="s">
        <v>37</v>
      </c>
      <c r="D36" s="12"/>
      <c r="E36" s="23"/>
    </row>
    <row r="37" s="1" customFormat="1" ht="18" customHeight="1" spans="1:5">
      <c r="A37" s="12"/>
      <c r="B37" s="10" t="s">
        <v>45</v>
      </c>
      <c r="C37" s="12" t="s">
        <v>37</v>
      </c>
      <c r="D37" s="12"/>
      <c r="E37" s="23"/>
    </row>
    <row r="38" s="1" customFormat="1" ht="18" customHeight="1" spans="1:5">
      <c r="A38" s="12"/>
      <c r="B38" s="10" t="s">
        <v>46</v>
      </c>
      <c r="C38" s="12" t="s">
        <v>37</v>
      </c>
      <c r="D38" s="12"/>
      <c r="E38" s="23"/>
    </row>
    <row r="39" s="1" customFormat="1" ht="18" customHeight="1" spans="1:5">
      <c r="A39" s="12"/>
      <c r="B39" s="10" t="s">
        <v>47</v>
      </c>
      <c r="C39" s="12" t="s">
        <v>37</v>
      </c>
      <c r="D39" s="12"/>
      <c r="E39" s="23"/>
    </row>
    <row r="40" s="1" customFormat="1" ht="18" customHeight="1" spans="1:5">
      <c r="A40" s="12"/>
      <c r="B40" s="10" t="s">
        <v>48</v>
      </c>
      <c r="C40" s="12" t="s">
        <v>37</v>
      </c>
      <c r="D40" s="12"/>
      <c r="E40" s="23"/>
    </row>
    <row r="41" s="1" customFormat="1" ht="12" customHeight="1"/>
    <row r="42" s="1" customFormat="1" ht="12" customHeight="1"/>
    <row r="43" s="1" customFormat="1" ht="12" customHeight="1"/>
  </sheetData>
  <mergeCells count="1">
    <mergeCell ref="A1:E1"/>
  </mergeCells>
  <pageMargins left="0.393055555555556" right="0.393055555555556" top="0.393055555555556" bottom="0.393055555555556" header="0.511805555555556" footer="0.511805555555556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43"/>
  <sheetViews>
    <sheetView workbookViewId="0">
      <selection activeCell="E15" sqref="E15"/>
    </sheetView>
  </sheetViews>
  <sheetFormatPr defaultColWidth="9" defaultRowHeight="13.5" outlineLevelCol="4"/>
  <cols>
    <col min="1" max="1" width="9.25" style="1" customWidth="1"/>
    <col min="2" max="2" width="29.5" style="1" customWidth="1"/>
    <col min="3" max="3" width="9" style="1"/>
    <col min="4" max="4" width="12.875" style="1" customWidth="1"/>
    <col min="5" max="5" width="26" style="1" customWidth="1"/>
    <col min="6" max="7" width="9" style="1"/>
    <col min="8" max="8" width="12.625" style="1"/>
    <col min="9" max="9" width="9" style="1"/>
    <col min="10" max="11" width="12.625" style="1"/>
    <col min="12" max="12" width="11.5" style="1"/>
    <col min="13" max="16384" width="9" style="1"/>
  </cols>
  <sheetData>
    <row r="1" s="1" customFormat="1" ht="40" customHeight="1" spans="1:5">
      <c r="A1" s="37" t="s">
        <v>55</v>
      </c>
      <c r="B1" s="38"/>
      <c r="C1" s="38"/>
      <c r="D1" s="38"/>
      <c r="E1" s="38"/>
    </row>
    <row r="2" s="1" customFormat="1" ht="18" customHeight="1" spans="1:5">
      <c r="A2" s="4" t="s">
        <v>1</v>
      </c>
      <c r="B2" s="4" t="s">
        <v>2</v>
      </c>
      <c r="C2" s="5" t="s">
        <v>3</v>
      </c>
      <c r="D2" s="6" t="s">
        <v>4</v>
      </c>
      <c r="E2" s="7" t="s">
        <v>5</v>
      </c>
    </row>
    <row r="3" s="1" customFormat="1" ht="18" customHeight="1" spans="1:5">
      <c r="A3" s="4"/>
      <c r="B3" s="9" t="s">
        <v>6</v>
      </c>
      <c r="C3" s="12"/>
      <c r="D3" s="12"/>
      <c r="E3" s="10"/>
    </row>
    <row r="4" s="1" customFormat="1" ht="18" customHeight="1" spans="1:5">
      <c r="A4" s="12">
        <v>1</v>
      </c>
      <c r="B4" s="10" t="s">
        <v>7</v>
      </c>
      <c r="C4" s="12" t="s">
        <v>8</v>
      </c>
      <c r="D4" s="12"/>
      <c r="E4" s="10"/>
    </row>
    <row r="5" s="1" customFormat="1" ht="18" customHeight="1" spans="1:5">
      <c r="A5" s="12">
        <v>2</v>
      </c>
      <c r="B5" s="10" t="s">
        <v>9</v>
      </c>
      <c r="C5" s="12" t="s">
        <v>8</v>
      </c>
      <c r="D5" s="12">
        <v>5</v>
      </c>
      <c r="E5" s="10"/>
    </row>
    <row r="6" s="1" customFormat="1" ht="18" customHeight="1" spans="1:5">
      <c r="A6" s="12">
        <v>3</v>
      </c>
      <c r="B6" s="10" t="s">
        <v>10</v>
      </c>
      <c r="C6" s="12" t="s">
        <v>11</v>
      </c>
      <c r="D6" s="12">
        <v>6</v>
      </c>
      <c r="E6" s="10"/>
    </row>
    <row r="7" s="1" customFormat="1" ht="18" customHeight="1" spans="1:5">
      <c r="A7" s="12">
        <v>4</v>
      </c>
      <c r="B7" s="10" t="s">
        <v>54</v>
      </c>
      <c r="C7" s="12" t="s">
        <v>13</v>
      </c>
      <c r="D7" s="19"/>
      <c r="E7" s="10"/>
    </row>
    <row r="8" s="1" customFormat="1" ht="18" customHeight="1" spans="1:5">
      <c r="A8" s="12"/>
      <c r="B8" s="10" t="s">
        <v>14</v>
      </c>
      <c r="C8" s="12" t="s">
        <v>15</v>
      </c>
      <c r="D8" s="12"/>
      <c r="E8" s="10"/>
    </row>
    <row r="9" s="1" customFormat="1" ht="18" customHeight="1" spans="1:5">
      <c r="A9" s="12"/>
      <c r="B9" s="10" t="s">
        <v>16</v>
      </c>
      <c r="C9" s="12" t="s">
        <v>15</v>
      </c>
      <c r="D9" s="12">
        <f>1600+2200+800+1200</f>
        <v>5800</v>
      </c>
      <c r="E9" s="10"/>
    </row>
    <row r="10" s="1" customFormat="1" ht="18" customHeight="1" spans="1:5">
      <c r="A10" s="12"/>
      <c r="B10" s="10" t="s">
        <v>17</v>
      </c>
      <c r="C10" s="12" t="s">
        <v>15</v>
      </c>
      <c r="D10" s="12">
        <f>1000+2900+900+400+300</f>
        <v>5500</v>
      </c>
      <c r="E10" s="10"/>
    </row>
    <row r="11" s="1" customFormat="1" ht="18" customHeight="1" spans="1:5">
      <c r="A11" s="12"/>
      <c r="B11" s="10" t="s">
        <v>18</v>
      </c>
      <c r="C11" s="12" t="s">
        <v>15</v>
      </c>
      <c r="D11" s="12">
        <f>1800+200+150+200</f>
        <v>2350</v>
      </c>
      <c r="E11" s="10"/>
    </row>
    <row r="12" s="1" customFormat="1" ht="18" customHeight="1" spans="1:5">
      <c r="A12" s="12"/>
      <c r="B12" s="10" t="s">
        <v>19</v>
      </c>
      <c r="C12" s="12" t="s">
        <v>15</v>
      </c>
      <c r="D12" s="12">
        <f>4300+3100+200</f>
        <v>7600</v>
      </c>
      <c r="E12" s="10"/>
    </row>
    <row r="13" s="1" customFormat="1" ht="18" customHeight="1" spans="1:5">
      <c r="A13" s="12"/>
      <c r="B13" s="10" t="s">
        <v>20</v>
      </c>
      <c r="C13" s="12" t="s">
        <v>15</v>
      </c>
      <c r="D13" s="12">
        <v>3400</v>
      </c>
      <c r="E13" s="10"/>
    </row>
    <row r="14" s="1" customFormat="1" ht="18" customHeight="1" spans="1:5">
      <c r="A14" s="12"/>
      <c r="B14" s="10" t="s">
        <v>21</v>
      </c>
      <c r="C14" s="12" t="s">
        <v>15</v>
      </c>
      <c r="E14" s="10"/>
    </row>
    <row r="15" s="1" customFormat="1" ht="18" customHeight="1" spans="1:5">
      <c r="A15" s="12"/>
      <c r="B15" s="10" t="s">
        <v>22</v>
      </c>
      <c r="C15" s="12" t="s">
        <v>15</v>
      </c>
      <c r="D15" s="12"/>
      <c r="E15" s="10"/>
    </row>
    <row r="16" s="1" customFormat="1" ht="18" customHeight="1" spans="1:5">
      <c r="A16" s="12"/>
      <c r="B16" s="10" t="s">
        <v>23</v>
      </c>
      <c r="C16" s="12" t="s">
        <v>15</v>
      </c>
      <c r="D16" s="12"/>
      <c r="E16" s="10"/>
    </row>
    <row r="17" s="1" customFormat="1" ht="18" customHeight="1" spans="1:5">
      <c r="A17" s="12">
        <v>5</v>
      </c>
      <c r="B17" s="10" t="s">
        <v>24</v>
      </c>
      <c r="C17" s="12"/>
      <c r="E17" s="10"/>
    </row>
    <row r="18" s="1" customFormat="1" ht="18" customHeight="1" spans="1:5">
      <c r="A18" s="12"/>
      <c r="B18" s="10" t="s">
        <v>25</v>
      </c>
      <c r="C18" s="12" t="s">
        <v>15</v>
      </c>
      <c r="D18" s="12">
        <v>1000</v>
      </c>
      <c r="E18" s="10"/>
    </row>
    <row r="19" s="1" customFormat="1" ht="18" customHeight="1" spans="1:5">
      <c r="A19" s="12"/>
      <c r="B19" s="10" t="s">
        <v>26</v>
      </c>
      <c r="C19" s="12" t="s">
        <v>15</v>
      </c>
      <c r="D19" s="12">
        <v>700</v>
      </c>
      <c r="E19" s="10"/>
    </row>
    <row r="20" s="1" customFormat="1" ht="18" customHeight="1" spans="1:5">
      <c r="A20" s="12"/>
      <c r="B20" s="10" t="s">
        <v>27</v>
      </c>
      <c r="C20" s="12" t="s">
        <v>15</v>
      </c>
      <c r="D20" s="12">
        <v>400</v>
      </c>
      <c r="E20" s="10"/>
    </row>
    <row r="21" s="1" customFormat="1" ht="18" customHeight="1" spans="1:5">
      <c r="A21" s="12"/>
      <c r="B21" s="10" t="s">
        <v>28</v>
      </c>
      <c r="C21" s="12" t="s">
        <v>15</v>
      </c>
      <c r="D21" s="12">
        <f>500</f>
        <v>500</v>
      </c>
      <c r="E21" s="10"/>
    </row>
    <row r="22" s="1" customFormat="1" ht="18" customHeight="1" spans="1:5">
      <c r="A22" s="12"/>
      <c r="B22" s="10" t="s">
        <v>29</v>
      </c>
      <c r="C22" s="12" t="s">
        <v>15</v>
      </c>
      <c r="D22" s="12"/>
      <c r="E22" s="10"/>
    </row>
    <row r="23" s="1" customFormat="1" ht="18" customHeight="1" spans="1:5">
      <c r="A23" s="12"/>
      <c r="B23" s="10" t="s">
        <v>30</v>
      </c>
      <c r="C23" s="12" t="s">
        <v>15</v>
      </c>
      <c r="D23" s="12"/>
      <c r="E23" s="10"/>
    </row>
    <row r="24" s="1" customFormat="1" ht="18" customHeight="1" spans="1:5">
      <c r="A24" s="12"/>
      <c r="B24" s="10" t="s">
        <v>31</v>
      </c>
      <c r="C24" s="12" t="s">
        <v>15</v>
      </c>
      <c r="D24" s="12"/>
      <c r="E24" s="10"/>
    </row>
    <row r="25" s="1" customFormat="1" ht="18" customHeight="1" spans="1:5">
      <c r="A25" s="12"/>
      <c r="B25" s="10" t="s">
        <v>32</v>
      </c>
      <c r="C25" s="12" t="s">
        <v>15</v>
      </c>
      <c r="D25" s="12"/>
      <c r="E25" s="10"/>
    </row>
    <row r="26" s="1" customFormat="1" ht="18" customHeight="1" spans="1:5">
      <c r="A26" s="12"/>
      <c r="B26" s="10" t="s">
        <v>33</v>
      </c>
      <c r="C26" s="12" t="s">
        <v>15</v>
      </c>
      <c r="D26" s="12"/>
      <c r="E26" s="10"/>
    </row>
    <row r="27" s="1" customFormat="1" ht="18" customHeight="1" spans="1:5">
      <c r="A27" s="12"/>
      <c r="B27" s="10" t="s">
        <v>34</v>
      </c>
      <c r="C27" s="12" t="s">
        <v>15</v>
      </c>
      <c r="D27" s="12">
        <v>360</v>
      </c>
      <c r="E27" s="10"/>
    </row>
    <row r="28" s="1" customFormat="1" ht="18" customHeight="1" spans="1:5">
      <c r="A28" s="12">
        <v>6</v>
      </c>
      <c r="B28" s="10" t="s">
        <v>35</v>
      </c>
      <c r="C28" s="12"/>
      <c r="D28" s="39"/>
      <c r="E28" s="10"/>
    </row>
    <row r="29" s="1" customFormat="1" ht="18" customHeight="1" spans="1:5">
      <c r="A29" s="12"/>
      <c r="B29" s="10" t="s">
        <v>36</v>
      </c>
      <c r="C29" s="12" t="s">
        <v>37</v>
      </c>
      <c r="D29" s="12"/>
      <c r="E29" s="23"/>
    </row>
    <row r="30" s="1" customFormat="1" ht="18" customHeight="1" spans="1:5">
      <c r="A30" s="12"/>
      <c r="B30" s="10" t="s">
        <v>38</v>
      </c>
      <c r="C30" s="12" t="s">
        <v>37</v>
      </c>
      <c r="D30" s="12"/>
      <c r="E30" s="23"/>
    </row>
    <row r="31" s="1" customFormat="1" ht="18" customHeight="1" spans="1:5">
      <c r="A31" s="12"/>
      <c r="B31" s="10" t="s">
        <v>39</v>
      </c>
      <c r="C31" s="12" t="s">
        <v>37</v>
      </c>
      <c r="D31" s="12"/>
      <c r="E31" s="23"/>
    </row>
    <row r="32" s="1" customFormat="1" ht="18" customHeight="1" spans="1:5">
      <c r="A32" s="12"/>
      <c r="B32" s="10" t="s">
        <v>40</v>
      </c>
      <c r="C32" s="12" t="s">
        <v>37</v>
      </c>
      <c r="D32" s="12">
        <v>2</v>
      </c>
      <c r="E32" s="23"/>
    </row>
    <row r="33" s="1" customFormat="1" ht="18" customHeight="1" spans="1:5">
      <c r="A33" s="12"/>
      <c r="B33" s="10" t="s">
        <v>41</v>
      </c>
      <c r="C33" s="12" t="s">
        <v>37</v>
      </c>
      <c r="D33" s="12">
        <v>1</v>
      </c>
      <c r="E33" s="23"/>
    </row>
    <row r="34" s="1" customFormat="1" ht="18" customHeight="1" spans="1:5">
      <c r="A34" s="12"/>
      <c r="B34" s="10" t="s">
        <v>42</v>
      </c>
      <c r="C34" s="12" t="s">
        <v>37</v>
      </c>
      <c r="D34" s="12">
        <v>2</v>
      </c>
      <c r="E34" s="23"/>
    </row>
    <row r="35" s="1" customFormat="1" ht="18" customHeight="1" spans="1:5">
      <c r="A35" s="12"/>
      <c r="B35" s="10" t="s">
        <v>43</v>
      </c>
      <c r="C35" s="12" t="s">
        <v>37</v>
      </c>
      <c r="D35" s="12"/>
      <c r="E35" s="23"/>
    </row>
    <row r="36" s="1" customFormat="1" ht="18" customHeight="1" spans="1:5">
      <c r="A36" s="12"/>
      <c r="B36" s="10" t="s">
        <v>44</v>
      </c>
      <c r="C36" s="12" t="s">
        <v>37</v>
      </c>
      <c r="D36" s="12">
        <v>2</v>
      </c>
      <c r="E36" s="23"/>
    </row>
    <row r="37" s="1" customFormat="1" ht="18" customHeight="1" spans="1:5">
      <c r="A37" s="12"/>
      <c r="B37" s="10" t="s">
        <v>45</v>
      </c>
      <c r="C37" s="12" t="s">
        <v>37</v>
      </c>
      <c r="D37" s="12"/>
      <c r="E37" s="23"/>
    </row>
    <row r="38" s="1" customFormat="1" ht="18" customHeight="1" spans="1:5">
      <c r="A38" s="12"/>
      <c r="B38" s="10" t="s">
        <v>46</v>
      </c>
      <c r="C38" s="12" t="s">
        <v>37</v>
      </c>
      <c r="D38" s="12"/>
      <c r="E38" s="23"/>
    </row>
    <row r="39" s="1" customFormat="1" ht="18" customHeight="1" spans="1:5">
      <c r="A39" s="12"/>
      <c r="B39" s="10" t="s">
        <v>47</v>
      </c>
      <c r="C39" s="12" t="s">
        <v>37</v>
      </c>
      <c r="D39" s="12"/>
      <c r="E39" s="23"/>
    </row>
    <row r="40" s="1" customFormat="1" ht="18" customHeight="1" spans="1:5">
      <c r="A40" s="12"/>
      <c r="B40" s="10" t="s">
        <v>48</v>
      </c>
      <c r="C40" s="12" t="s">
        <v>37</v>
      </c>
      <c r="D40" s="12"/>
      <c r="E40" s="23"/>
    </row>
    <row r="41" s="1" customFormat="1" ht="12" customHeight="1"/>
    <row r="42" s="1" customFormat="1" ht="12" customHeight="1"/>
    <row r="43" s="1" customFormat="1" ht="12" customHeight="1"/>
  </sheetData>
  <mergeCells count="1">
    <mergeCell ref="A1:E1"/>
  </mergeCells>
  <pageMargins left="0.393055555555556" right="0.393055555555556" top="0.393055555555556" bottom="0.393055555555556" header="0.511805555555556" footer="0.511805555555556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43"/>
  <sheetViews>
    <sheetView workbookViewId="0">
      <selection activeCell="E24" sqref="E24"/>
    </sheetView>
  </sheetViews>
  <sheetFormatPr defaultColWidth="9" defaultRowHeight="13.5" outlineLevelCol="4"/>
  <cols>
    <col min="1" max="1" width="9.25" style="1" customWidth="1"/>
    <col min="2" max="2" width="29.5" style="1" customWidth="1"/>
    <col min="3" max="3" width="9" style="1"/>
    <col min="4" max="4" width="12.875" style="1" customWidth="1"/>
    <col min="5" max="5" width="26" style="1" customWidth="1"/>
    <col min="6" max="7" width="9" style="1"/>
    <col min="8" max="8" width="12.625" style="1"/>
    <col min="9" max="9" width="9" style="1"/>
    <col min="10" max="11" width="12.625" style="1"/>
    <col min="12" max="12" width="11.5" style="1"/>
    <col min="13" max="16384" width="9" style="1"/>
  </cols>
  <sheetData>
    <row r="1" s="1" customFormat="1" ht="40" customHeight="1" spans="1:5">
      <c r="A1" s="37" t="s">
        <v>56</v>
      </c>
      <c r="B1" s="38"/>
      <c r="C1" s="38"/>
      <c r="D1" s="38"/>
      <c r="E1" s="38"/>
    </row>
    <row r="2" s="1" customFormat="1" ht="18" customHeight="1" spans="1:5">
      <c r="A2" s="4" t="s">
        <v>1</v>
      </c>
      <c r="B2" s="4" t="s">
        <v>2</v>
      </c>
      <c r="C2" s="5" t="s">
        <v>3</v>
      </c>
      <c r="D2" s="6" t="s">
        <v>4</v>
      </c>
      <c r="E2" s="7" t="s">
        <v>5</v>
      </c>
    </row>
    <row r="3" s="1" customFormat="1" ht="18" customHeight="1" spans="1:5">
      <c r="A3" s="4"/>
      <c r="B3" s="9" t="s">
        <v>6</v>
      </c>
      <c r="C3" s="12"/>
      <c r="D3" s="12"/>
      <c r="E3" s="10"/>
    </row>
    <row r="4" s="1" customFormat="1" ht="18" customHeight="1" spans="1:5">
      <c r="A4" s="12">
        <v>1</v>
      </c>
      <c r="B4" s="10" t="s">
        <v>7</v>
      </c>
      <c r="C4" s="12" t="s">
        <v>8</v>
      </c>
      <c r="D4" s="12"/>
      <c r="E4" s="10"/>
    </row>
    <row r="5" s="1" customFormat="1" ht="18" customHeight="1" spans="1:5">
      <c r="A5" s="12">
        <v>2</v>
      </c>
      <c r="B5" s="10" t="s">
        <v>9</v>
      </c>
      <c r="C5" s="12" t="s">
        <v>8</v>
      </c>
      <c r="D5" s="12">
        <v>13</v>
      </c>
      <c r="E5" s="10"/>
    </row>
    <row r="6" s="1" customFormat="1" ht="18" customHeight="1" spans="1:5">
      <c r="A6" s="12">
        <v>3</v>
      </c>
      <c r="B6" s="10" t="s">
        <v>10</v>
      </c>
      <c r="C6" s="12" t="s">
        <v>11</v>
      </c>
      <c r="D6" s="12">
        <v>8</v>
      </c>
      <c r="E6" s="10"/>
    </row>
    <row r="7" s="1" customFormat="1" ht="18" customHeight="1" spans="1:5">
      <c r="A7" s="12">
        <v>4</v>
      </c>
      <c r="B7" s="10" t="s">
        <v>54</v>
      </c>
      <c r="C7" s="12" t="s">
        <v>13</v>
      </c>
      <c r="D7" s="19"/>
      <c r="E7" s="10"/>
    </row>
    <row r="8" s="1" customFormat="1" ht="18" customHeight="1" spans="1:5">
      <c r="A8" s="12"/>
      <c r="B8" s="10" t="s">
        <v>14</v>
      </c>
      <c r="C8" s="12" t="s">
        <v>15</v>
      </c>
      <c r="D8" s="12"/>
      <c r="E8" s="10"/>
    </row>
    <row r="9" s="1" customFormat="1" ht="18" customHeight="1" spans="1:5">
      <c r="A9" s="12"/>
      <c r="B9" s="10" t="s">
        <v>16</v>
      </c>
      <c r="C9" s="12" t="s">
        <v>15</v>
      </c>
      <c r="D9" s="12">
        <f>740+1544+761+2000+60+1177+2215</f>
        <v>8497</v>
      </c>
      <c r="E9" s="10"/>
    </row>
    <row r="10" s="1" customFormat="1" ht="18" customHeight="1" spans="1:5">
      <c r="A10" s="12"/>
      <c r="B10" s="10" t="s">
        <v>17</v>
      </c>
      <c r="C10" s="12" t="s">
        <v>15</v>
      </c>
      <c r="D10" s="12">
        <f>725+641+1796+3050</f>
        <v>6212</v>
      </c>
      <c r="E10" s="10"/>
    </row>
    <row r="11" s="1" customFormat="1" ht="18" customHeight="1" spans="1:5">
      <c r="A11" s="12"/>
      <c r="B11" s="10" t="s">
        <v>18</v>
      </c>
      <c r="C11" s="12" t="s">
        <v>15</v>
      </c>
      <c r="D11" s="12">
        <f>168+735+5064+1690</f>
        <v>7657</v>
      </c>
      <c r="E11" s="10"/>
    </row>
    <row r="12" s="1" customFormat="1" ht="18" customHeight="1" spans="1:5">
      <c r="A12" s="12"/>
      <c r="B12" s="10" t="s">
        <v>19</v>
      </c>
      <c r="C12" s="12" t="s">
        <v>15</v>
      </c>
      <c r="D12" s="12">
        <f>146+160+2100</f>
        <v>2406</v>
      </c>
      <c r="E12" s="10"/>
    </row>
    <row r="13" s="1" customFormat="1" ht="18" customHeight="1" spans="1:5">
      <c r="A13" s="12"/>
      <c r="B13" s="10" t="s">
        <v>20</v>
      </c>
      <c r="C13" s="12" t="s">
        <v>15</v>
      </c>
      <c r="D13" s="12">
        <f>210+200+1361</f>
        <v>1771</v>
      </c>
      <c r="E13" s="10"/>
    </row>
    <row r="14" s="1" customFormat="1" ht="18" customHeight="1" spans="1:5">
      <c r="A14" s="12"/>
      <c r="B14" s="10" t="s">
        <v>21</v>
      </c>
      <c r="C14" s="12" t="s">
        <v>15</v>
      </c>
      <c r="D14" s="1">
        <v>6412</v>
      </c>
      <c r="E14" s="10"/>
    </row>
    <row r="15" s="1" customFormat="1" ht="18" customHeight="1" spans="1:5">
      <c r="A15" s="12"/>
      <c r="B15" s="10" t="s">
        <v>22</v>
      </c>
      <c r="C15" s="12" t="s">
        <v>15</v>
      </c>
      <c r="D15" s="12"/>
      <c r="E15" s="10"/>
    </row>
    <row r="16" s="1" customFormat="1" ht="18" customHeight="1" spans="1:5">
      <c r="A16" s="12"/>
      <c r="B16" s="10" t="s">
        <v>23</v>
      </c>
      <c r="C16" s="12" t="s">
        <v>15</v>
      </c>
      <c r="D16" s="12"/>
      <c r="E16" s="10"/>
    </row>
    <row r="17" s="1" customFormat="1" ht="18" customHeight="1" spans="1:5">
      <c r="A17" s="12">
        <v>5</v>
      </c>
      <c r="B17" s="10" t="s">
        <v>24</v>
      </c>
      <c r="C17" s="12"/>
      <c r="E17" s="10"/>
    </row>
    <row r="18" s="1" customFormat="1" ht="18" customHeight="1" spans="1:5">
      <c r="A18" s="12"/>
      <c r="B18" s="10" t="s">
        <v>25</v>
      </c>
      <c r="C18" s="12" t="s">
        <v>15</v>
      </c>
      <c r="D18" s="12"/>
      <c r="E18" s="10"/>
    </row>
    <row r="19" s="1" customFormat="1" ht="18" customHeight="1" spans="1:5">
      <c r="A19" s="12"/>
      <c r="B19" s="10" t="s">
        <v>26</v>
      </c>
      <c r="C19" s="12" t="s">
        <v>15</v>
      </c>
      <c r="D19" s="12"/>
      <c r="E19" s="10"/>
    </row>
    <row r="20" s="1" customFormat="1" ht="18" customHeight="1" spans="1:5">
      <c r="A20" s="12"/>
      <c r="B20" s="10" t="s">
        <v>27</v>
      </c>
      <c r="C20" s="12" t="s">
        <v>15</v>
      </c>
      <c r="D20" s="12"/>
      <c r="E20" s="10"/>
    </row>
    <row r="21" s="1" customFormat="1" ht="18" customHeight="1" spans="1:5">
      <c r="A21" s="12"/>
      <c r="B21" s="10" t="s">
        <v>28</v>
      </c>
      <c r="C21" s="12" t="s">
        <v>15</v>
      </c>
      <c r="D21" s="12"/>
      <c r="E21" s="10"/>
    </row>
    <row r="22" s="1" customFormat="1" ht="18" customHeight="1" spans="1:5">
      <c r="A22" s="12"/>
      <c r="B22" s="10" t="s">
        <v>29</v>
      </c>
      <c r="C22" s="12" t="s">
        <v>15</v>
      </c>
      <c r="D22" s="12"/>
      <c r="E22" s="10"/>
    </row>
    <row r="23" s="1" customFormat="1" ht="18" customHeight="1" spans="1:5">
      <c r="A23" s="12"/>
      <c r="B23" s="10" t="s">
        <v>30</v>
      </c>
      <c r="C23" s="12" t="s">
        <v>15</v>
      </c>
      <c r="D23" s="12"/>
      <c r="E23" s="10"/>
    </row>
    <row r="24" s="1" customFormat="1" ht="18" customHeight="1" spans="1:5">
      <c r="A24" s="12"/>
      <c r="B24" s="10" t="s">
        <v>31</v>
      </c>
      <c r="C24" s="12" t="s">
        <v>15</v>
      </c>
      <c r="D24" s="12"/>
      <c r="E24" s="10"/>
    </row>
    <row r="25" s="1" customFormat="1" ht="18" customHeight="1" spans="1:5">
      <c r="A25" s="12"/>
      <c r="B25" s="10" t="s">
        <v>32</v>
      </c>
      <c r="C25" s="12" t="s">
        <v>15</v>
      </c>
      <c r="D25" s="12"/>
      <c r="E25" s="10"/>
    </row>
    <row r="26" s="1" customFormat="1" ht="18" customHeight="1" spans="1:5">
      <c r="A26" s="12"/>
      <c r="B26" s="10" t="s">
        <v>33</v>
      </c>
      <c r="C26" s="12" t="s">
        <v>15</v>
      </c>
      <c r="D26" s="12"/>
      <c r="E26" s="10"/>
    </row>
    <row r="27" s="1" customFormat="1" ht="18" customHeight="1" spans="1:5">
      <c r="A27" s="12"/>
      <c r="B27" s="10" t="s">
        <v>34</v>
      </c>
      <c r="C27" s="12" t="s">
        <v>15</v>
      </c>
      <c r="D27" s="12"/>
      <c r="E27" s="10"/>
    </row>
    <row r="28" s="1" customFormat="1" ht="18" customHeight="1" spans="1:5">
      <c r="A28" s="12">
        <v>6</v>
      </c>
      <c r="B28" s="10" t="s">
        <v>35</v>
      </c>
      <c r="C28" s="12"/>
      <c r="D28" s="39"/>
      <c r="E28" s="10"/>
    </row>
    <row r="29" s="1" customFormat="1" ht="18" customHeight="1" spans="1:5">
      <c r="A29" s="12"/>
      <c r="B29" s="10" t="s">
        <v>36</v>
      </c>
      <c r="C29" s="12" t="s">
        <v>37</v>
      </c>
      <c r="D29" s="12"/>
      <c r="E29" s="23"/>
    </row>
    <row r="30" s="1" customFormat="1" ht="18" customHeight="1" spans="1:5">
      <c r="A30" s="12"/>
      <c r="B30" s="10" t="s">
        <v>38</v>
      </c>
      <c r="C30" s="12" t="s">
        <v>37</v>
      </c>
      <c r="D30" s="12"/>
      <c r="E30" s="23"/>
    </row>
    <row r="31" s="1" customFormat="1" ht="18" customHeight="1" spans="1:5">
      <c r="A31" s="12"/>
      <c r="B31" s="10" t="s">
        <v>39</v>
      </c>
      <c r="C31" s="12" t="s">
        <v>37</v>
      </c>
      <c r="D31" s="12">
        <v>2</v>
      </c>
      <c r="E31" s="23"/>
    </row>
    <row r="32" s="1" customFormat="1" ht="18" customHeight="1" spans="1:5">
      <c r="A32" s="12"/>
      <c r="B32" s="10" t="s">
        <v>40</v>
      </c>
      <c r="C32" s="12" t="s">
        <v>37</v>
      </c>
      <c r="D32" s="12">
        <v>1</v>
      </c>
      <c r="E32" s="23"/>
    </row>
    <row r="33" s="1" customFormat="1" ht="18" customHeight="1" spans="1:5">
      <c r="A33" s="12"/>
      <c r="B33" s="10" t="s">
        <v>41</v>
      </c>
      <c r="C33" s="12" t="s">
        <v>37</v>
      </c>
      <c r="D33" s="12"/>
      <c r="E33" s="23"/>
    </row>
    <row r="34" s="1" customFormat="1" ht="18" customHeight="1" spans="1:5">
      <c r="A34" s="12"/>
      <c r="B34" s="10" t="s">
        <v>42</v>
      </c>
      <c r="C34" s="12" t="s">
        <v>37</v>
      </c>
      <c r="D34" s="12">
        <v>5</v>
      </c>
      <c r="E34" s="23"/>
    </row>
    <row r="35" s="1" customFormat="1" ht="18" customHeight="1" spans="1:5">
      <c r="A35" s="12"/>
      <c r="B35" s="10" t="s">
        <v>43</v>
      </c>
      <c r="C35" s="12" t="s">
        <v>37</v>
      </c>
      <c r="D35" s="12"/>
      <c r="E35" s="23"/>
    </row>
    <row r="36" s="1" customFormat="1" ht="18" customHeight="1" spans="1:5">
      <c r="A36" s="12"/>
      <c r="B36" s="10" t="s">
        <v>44</v>
      </c>
      <c r="C36" s="12" t="s">
        <v>37</v>
      </c>
      <c r="D36" s="12">
        <v>1</v>
      </c>
      <c r="E36" s="23"/>
    </row>
    <row r="37" s="1" customFormat="1" ht="18" customHeight="1" spans="1:5">
      <c r="A37" s="12"/>
      <c r="B37" s="10" t="s">
        <v>45</v>
      </c>
      <c r="C37" s="12" t="s">
        <v>37</v>
      </c>
      <c r="D37" s="12"/>
      <c r="E37" s="23"/>
    </row>
    <row r="38" s="1" customFormat="1" ht="18" customHeight="1" spans="1:5">
      <c r="A38" s="12"/>
      <c r="B38" s="10" t="s">
        <v>46</v>
      </c>
      <c r="C38" s="12" t="s">
        <v>37</v>
      </c>
      <c r="D38" s="12">
        <v>2</v>
      </c>
      <c r="E38" s="23"/>
    </row>
    <row r="39" s="1" customFormat="1" ht="18" customHeight="1" spans="1:5">
      <c r="A39" s="12"/>
      <c r="B39" s="10" t="s">
        <v>47</v>
      </c>
      <c r="C39" s="12" t="s">
        <v>37</v>
      </c>
      <c r="D39" s="12"/>
      <c r="E39" s="23"/>
    </row>
    <row r="40" s="1" customFormat="1" ht="18" customHeight="1" spans="1:5">
      <c r="A40" s="12"/>
      <c r="B40" s="10" t="s">
        <v>48</v>
      </c>
      <c r="C40" s="12" t="s">
        <v>37</v>
      </c>
      <c r="D40" s="12"/>
      <c r="E40" s="23"/>
    </row>
    <row r="41" s="1" customFormat="1" ht="12" customHeight="1"/>
    <row r="42" s="1" customFormat="1" ht="12" customHeight="1"/>
    <row r="43" s="1" customFormat="1" ht="12" customHeight="1"/>
  </sheetData>
  <mergeCells count="1">
    <mergeCell ref="A1:E1"/>
  </mergeCells>
  <pageMargins left="0.393055555555556" right="0.393055555555556" top="0.393055555555556" bottom="0.393055555555556" header="0.511805555555556" footer="0.511805555555556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43"/>
  <sheetViews>
    <sheetView workbookViewId="0">
      <selection activeCell="D8" sqref="D8"/>
    </sheetView>
  </sheetViews>
  <sheetFormatPr defaultColWidth="9" defaultRowHeight="13.5" outlineLevelCol="4"/>
  <cols>
    <col min="1" max="1" width="9.25" style="1" customWidth="1"/>
    <col min="2" max="2" width="29.5" style="1" customWidth="1"/>
    <col min="3" max="3" width="9" style="1"/>
    <col min="4" max="4" width="12.875" style="1" customWidth="1"/>
    <col min="5" max="5" width="26" style="1" customWidth="1"/>
    <col min="6" max="7" width="9" style="1"/>
    <col min="8" max="8" width="12.625" style="1"/>
    <col min="9" max="9" width="9" style="1"/>
    <col min="10" max="11" width="12.625" style="1"/>
    <col min="12" max="12" width="11.5" style="1"/>
    <col min="13" max="16384" width="9" style="1"/>
  </cols>
  <sheetData>
    <row r="1" s="1" customFormat="1" ht="40" customHeight="1" spans="1:5">
      <c r="A1" s="37" t="s">
        <v>57</v>
      </c>
      <c r="B1" s="38"/>
      <c r="C1" s="38"/>
      <c r="D1" s="38"/>
      <c r="E1" s="38"/>
    </row>
    <row r="2" s="1" customFormat="1" ht="18" customHeight="1" spans="1:5">
      <c r="A2" s="4" t="s">
        <v>1</v>
      </c>
      <c r="B2" s="4" t="s">
        <v>2</v>
      </c>
      <c r="C2" s="5" t="s">
        <v>3</v>
      </c>
      <c r="D2" s="6" t="s">
        <v>4</v>
      </c>
      <c r="E2" s="7" t="s">
        <v>5</v>
      </c>
    </row>
    <row r="3" s="1" customFormat="1" ht="18" customHeight="1" spans="1:5">
      <c r="A3" s="4"/>
      <c r="B3" s="9" t="s">
        <v>6</v>
      </c>
      <c r="C3" s="12"/>
      <c r="D3" s="12"/>
      <c r="E3" s="10"/>
    </row>
    <row r="4" s="1" customFormat="1" ht="18" customHeight="1" spans="1:5">
      <c r="A4" s="12">
        <v>1</v>
      </c>
      <c r="B4" s="10" t="s">
        <v>7</v>
      </c>
      <c r="C4" s="12" t="s">
        <v>8</v>
      </c>
      <c r="D4" s="12">
        <v>1</v>
      </c>
      <c r="E4" s="10"/>
    </row>
    <row r="5" s="1" customFormat="1" ht="18" customHeight="1" spans="1:5">
      <c r="A5" s="12">
        <v>2</v>
      </c>
      <c r="B5" s="10" t="s">
        <v>9</v>
      </c>
      <c r="C5" s="12" t="s">
        <v>8</v>
      </c>
      <c r="D5" s="12">
        <v>3</v>
      </c>
      <c r="E5" s="10"/>
    </row>
    <row r="6" s="1" customFormat="1" ht="18" customHeight="1" spans="1:5">
      <c r="A6" s="12">
        <v>3</v>
      </c>
      <c r="B6" s="10" t="s">
        <v>10</v>
      </c>
      <c r="C6" s="12" t="s">
        <v>11</v>
      </c>
      <c r="D6" s="12">
        <v>12</v>
      </c>
      <c r="E6" s="10"/>
    </row>
    <row r="7" s="1" customFormat="1" ht="18" customHeight="1" spans="1:5">
      <c r="A7" s="12">
        <v>4</v>
      </c>
      <c r="B7" s="10" t="s">
        <v>54</v>
      </c>
      <c r="C7" s="12" t="s">
        <v>13</v>
      </c>
      <c r="D7" s="19"/>
      <c r="E7" s="10"/>
    </row>
    <row r="8" s="1" customFormat="1" ht="18" customHeight="1" spans="1:5">
      <c r="A8" s="12"/>
      <c r="B8" s="10" t="s">
        <v>14</v>
      </c>
      <c r="C8" s="12" t="s">
        <v>15</v>
      </c>
      <c r="D8" s="12">
        <f>1200+1500</f>
        <v>2700</v>
      </c>
      <c r="E8" s="10"/>
    </row>
    <row r="9" s="1" customFormat="1" ht="18" customHeight="1" spans="1:5">
      <c r="A9" s="12"/>
      <c r="B9" s="10" t="s">
        <v>16</v>
      </c>
      <c r="C9" s="12" t="s">
        <v>15</v>
      </c>
      <c r="D9" s="12">
        <f>1000+1300+1850</f>
        <v>4150</v>
      </c>
      <c r="E9" s="10"/>
    </row>
    <row r="10" s="1" customFormat="1" ht="18" customHeight="1" spans="1:5">
      <c r="A10" s="12"/>
      <c r="B10" s="10" t="s">
        <v>17</v>
      </c>
      <c r="C10" s="12" t="s">
        <v>15</v>
      </c>
      <c r="D10" s="12">
        <v>1152</v>
      </c>
      <c r="E10" s="10"/>
    </row>
    <row r="11" s="1" customFormat="1" ht="18" customHeight="1" spans="1:5">
      <c r="A11" s="12"/>
      <c r="B11" s="10" t="s">
        <v>18</v>
      </c>
      <c r="C11" s="12" t="s">
        <v>15</v>
      </c>
      <c r="D11" s="12">
        <f>400+1100+100+430</f>
        <v>2030</v>
      </c>
      <c r="E11" s="10"/>
    </row>
    <row r="12" s="1" customFormat="1" ht="18" customHeight="1" spans="1:5">
      <c r="A12" s="12"/>
      <c r="B12" s="10" t="s">
        <v>19</v>
      </c>
      <c r="C12" s="12" t="s">
        <v>15</v>
      </c>
      <c r="D12" s="12">
        <f>720+5300</f>
        <v>6020</v>
      </c>
      <c r="E12" s="10"/>
    </row>
    <row r="13" s="1" customFormat="1" ht="18" customHeight="1" spans="1:5">
      <c r="A13" s="12"/>
      <c r="B13" s="10" t="s">
        <v>20</v>
      </c>
      <c r="C13" s="12" t="s">
        <v>15</v>
      </c>
      <c r="D13" s="12">
        <f>2100+1800+1500+1830</f>
        <v>7230</v>
      </c>
      <c r="E13" s="10"/>
    </row>
    <row r="14" s="1" customFormat="1" ht="18" customHeight="1" spans="1:5">
      <c r="A14" s="12"/>
      <c r="B14" s="10" t="s">
        <v>21</v>
      </c>
      <c r="C14" s="12" t="s">
        <v>15</v>
      </c>
      <c r="E14" s="10"/>
    </row>
    <row r="15" s="1" customFormat="1" ht="18" customHeight="1" spans="1:5">
      <c r="A15" s="12"/>
      <c r="B15" s="10" t="s">
        <v>22</v>
      </c>
      <c r="C15" s="12" t="s">
        <v>15</v>
      </c>
      <c r="D15" s="12"/>
      <c r="E15" s="10"/>
    </row>
    <row r="16" s="1" customFormat="1" ht="18" customHeight="1" spans="1:5">
      <c r="A16" s="12"/>
      <c r="B16" s="10" t="s">
        <v>23</v>
      </c>
      <c r="C16" s="12" t="s">
        <v>15</v>
      </c>
      <c r="D16" s="12">
        <v>110</v>
      </c>
      <c r="E16" s="10"/>
    </row>
    <row r="17" s="1" customFormat="1" ht="18" customHeight="1" spans="1:5">
      <c r="A17" s="12">
        <v>5</v>
      </c>
      <c r="B17" s="10" t="s">
        <v>24</v>
      </c>
      <c r="C17" s="12"/>
      <c r="E17" s="10"/>
    </row>
    <row r="18" s="1" customFormat="1" ht="18" customHeight="1" spans="1:5">
      <c r="A18" s="12"/>
      <c r="B18" s="10" t="s">
        <v>25</v>
      </c>
      <c r="C18" s="12" t="s">
        <v>15</v>
      </c>
      <c r="D18" s="12">
        <v>1260</v>
      </c>
      <c r="E18" s="10"/>
    </row>
    <row r="19" s="1" customFormat="1" ht="18" customHeight="1" spans="1:5">
      <c r="A19" s="12"/>
      <c r="B19" s="10" t="s">
        <v>26</v>
      </c>
      <c r="C19" s="12" t="s">
        <v>15</v>
      </c>
      <c r="D19" s="12"/>
      <c r="E19" s="10"/>
    </row>
    <row r="20" s="1" customFormat="1" ht="18" customHeight="1" spans="1:5">
      <c r="A20" s="12"/>
      <c r="B20" s="10" t="s">
        <v>27</v>
      </c>
      <c r="C20" s="12" t="s">
        <v>15</v>
      </c>
      <c r="D20" s="12"/>
      <c r="E20" s="10"/>
    </row>
    <row r="21" s="1" customFormat="1" ht="18" customHeight="1" spans="1:5">
      <c r="A21" s="12"/>
      <c r="B21" s="10" t="s">
        <v>28</v>
      </c>
      <c r="C21" s="12" t="s">
        <v>15</v>
      </c>
      <c r="D21" s="12">
        <v>576</v>
      </c>
      <c r="E21" s="10"/>
    </row>
    <row r="22" s="1" customFormat="1" ht="18" customHeight="1" spans="1:5">
      <c r="A22" s="12"/>
      <c r="B22" s="10" t="s">
        <v>29</v>
      </c>
      <c r="C22" s="12" t="s">
        <v>15</v>
      </c>
      <c r="D22" s="12">
        <f>42+48+150</f>
        <v>240</v>
      </c>
      <c r="E22" s="10"/>
    </row>
    <row r="23" s="1" customFormat="1" ht="18" customHeight="1" spans="1:5">
      <c r="A23" s="12"/>
      <c r="B23" s="10" t="s">
        <v>30</v>
      </c>
      <c r="C23" s="12" t="s">
        <v>15</v>
      </c>
      <c r="D23" s="12">
        <v>30</v>
      </c>
      <c r="E23" s="10"/>
    </row>
    <row r="24" s="1" customFormat="1" ht="18" customHeight="1" spans="1:5">
      <c r="A24" s="12"/>
      <c r="B24" s="10" t="s">
        <v>31</v>
      </c>
      <c r="C24" s="12" t="s">
        <v>15</v>
      </c>
      <c r="D24" s="12">
        <v>48</v>
      </c>
      <c r="E24" s="10"/>
    </row>
    <row r="25" s="1" customFormat="1" ht="18" customHeight="1" spans="1:5">
      <c r="A25" s="12"/>
      <c r="B25" s="10" t="s">
        <v>32</v>
      </c>
      <c r="C25" s="12" t="s">
        <v>15</v>
      </c>
      <c r="D25" s="12"/>
      <c r="E25" s="10"/>
    </row>
    <row r="26" s="1" customFormat="1" ht="18" customHeight="1" spans="1:5">
      <c r="A26" s="12"/>
      <c r="B26" s="10" t="s">
        <v>33</v>
      </c>
      <c r="C26" s="12" t="s">
        <v>15</v>
      </c>
      <c r="D26" s="12"/>
      <c r="E26" s="10"/>
    </row>
    <row r="27" s="1" customFormat="1" ht="18" customHeight="1" spans="1:5">
      <c r="A27" s="12"/>
      <c r="B27" s="10" t="s">
        <v>34</v>
      </c>
      <c r="C27" s="12" t="s">
        <v>15</v>
      </c>
      <c r="D27" s="12"/>
      <c r="E27" s="10"/>
    </row>
    <row r="28" s="1" customFormat="1" ht="18" customHeight="1" spans="1:5">
      <c r="A28" s="12">
        <v>6</v>
      </c>
      <c r="B28" s="10" t="s">
        <v>35</v>
      </c>
      <c r="C28" s="12"/>
      <c r="D28" s="39"/>
      <c r="E28" s="10"/>
    </row>
    <row r="29" s="1" customFormat="1" ht="18" customHeight="1" spans="1:5">
      <c r="A29" s="12"/>
      <c r="B29" s="10" t="s">
        <v>36</v>
      </c>
      <c r="C29" s="12" t="s">
        <v>37</v>
      </c>
      <c r="D29" s="12"/>
      <c r="E29" s="23"/>
    </row>
    <row r="30" s="1" customFormat="1" ht="18" customHeight="1" spans="1:5">
      <c r="A30" s="12"/>
      <c r="B30" s="10" t="s">
        <v>38</v>
      </c>
      <c r="C30" s="12" t="s">
        <v>37</v>
      </c>
      <c r="D30" s="12"/>
      <c r="E30" s="23"/>
    </row>
    <row r="31" s="1" customFormat="1" ht="18" customHeight="1" spans="1:5">
      <c r="A31" s="12"/>
      <c r="B31" s="10" t="s">
        <v>39</v>
      </c>
      <c r="C31" s="12" t="s">
        <v>37</v>
      </c>
      <c r="D31" s="12"/>
      <c r="E31" s="23"/>
    </row>
    <row r="32" s="1" customFormat="1" ht="18" customHeight="1" spans="1:5">
      <c r="A32" s="12"/>
      <c r="B32" s="10" t="s">
        <v>40</v>
      </c>
      <c r="C32" s="12" t="s">
        <v>37</v>
      </c>
      <c r="D32" s="12"/>
      <c r="E32" s="23"/>
    </row>
    <row r="33" s="1" customFormat="1" ht="18" customHeight="1" spans="1:5">
      <c r="A33" s="12"/>
      <c r="B33" s="10" t="s">
        <v>41</v>
      </c>
      <c r="C33" s="12" t="s">
        <v>37</v>
      </c>
      <c r="D33" s="12"/>
      <c r="E33" s="23"/>
    </row>
    <row r="34" s="1" customFormat="1" ht="18" customHeight="1" spans="1:5">
      <c r="A34" s="12"/>
      <c r="B34" s="10" t="s">
        <v>42</v>
      </c>
      <c r="C34" s="12" t="s">
        <v>37</v>
      </c>
      <c r="D34" s="12">
        <v>1</v>
      </c>
      <c r="E34" s="23"/>
    </row>
    <row r="35" s="1" customFormat="1" ht="18" customHeight="1" spans="1:5">
      <c r="A35" s="12"/>
      <c r="B35" s="10" t="s">
        <v>43</v>
      </c>
      <c r="C35" s="12" t="s">
        <v>37</v>
      </c>
      <c r="D35" s="12"/>
      <c r="E35" s="23"/>
    </row>
    <row r="36" s="1" customFormat="1" ht="18" customHeight="1" spans="1:5">
      <c r="A36" s="12"/>
      <c r="B36" s="10" t="s">
        <v>44</v>
      </c>
      <c r="C36" s="12" t="s">
        <v>37</v>
      </c>
      <c r="D36" s="12">
        <v>3</v>
      </c>
      <c r="E36" s="23"/>
    </row>
    <row r="37" s="1" customFormat="1" ht="18" customHeight="1" spans="1:5">
      <c r="A37" s="12"/>
      <c r="B37" s="10" t="s">
        <v>45</v>
      </c>
      <c r="C37" s="12" t="s">
        <v>37</v>
      </c>
      <c r="D37" s="12"/>
      <c r="E37" s="23"/>
    </row>
    <row r="38" s="1" customFormat="1" ht="18" customHeight="1" spans="1:5">
      <c r="A38" s="12"/>
      <c r="B38" s="10" t="s">
        <v>46</v>
      </c>
      <c r="C38" s="12" t="s">
        <v>37</v>
      </c>
      <c r="D38" s="12">
        <v>7</v>
      </c>
      <c r="E38" s="23"/>
    </row>
    <row r="39" s="1" customFormat="1" ht="18" customHeight="1" spans="1:5">
      <c r="A39" s="14"/>
      <c r="B39" s="24" t="s">
        <v>47</v>
      </c>
      <c r="C39" s="14" t="s">
        <v>37</v>
      </c>
      <c r="D39" s="14">
        <v>1</v>
      </c>
      <c r="E39" s="40"/>
    </row>
    <row r="40" s="1" customFormat="1" ht="18" customHeight="1" spans="1:5">
      <c r="A40" s="12"/>
      <c r="B40" s="10" t="s">
        <v>48</v>
      </c>
      <c r="C40" s="12" t="s">
        <v>37</v>
      </c>
      <c r="D40" s="12"/>
      <c r="E40" s="23"/>
    </row>
    <row r="41" s="1" customFormat="1" ht="12" customHeight="1" spans="1:5">
      <c r="A41" s="41">
        <v>7</v>
      </c>
      <c r="B41" s="41" t="s">
        <v>58</v>
      </c>
      <c r="C41" s="41" t="s">
        <v>8</v>
      </c>
      <c r="D41" s="41">
        <v>1</v>
      </c>
      <c r="E41" s="41"/>
    </row>
    <row r="42" s="1" customFormat="1" ht="12" customHeight="1"/>
    <row r="43" s="1" customFormat="1" ht="12" customHeight="1"/>
  </sheetData>
  <mergeCells count="1">
    <mergeCell ref="A1:E1"/>
  </mergeCells>
  <pageMargins left="0.393055555555556" right="0.393055555555556" top="0.393055555555556" bottom="0.39305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洛吉乡</vt:lpstr>
      <vt:lpstr>三坝</vt:lpstr>
      <vt:lpstr>上江</vt:lpstr>
      <vt:lpstr>虎跳峡</vt:lpstr>
      <vt:lpstr>尼西</vt:lpstr>
      <vt:lpstr>格咱</vt:lpstr>
      <vt:lpstr>五境</vt:lpstr>
      <vt:lpstr>建塘</vt:lpstr>
      <vt:lpstr>金江</vt:lpstr>
      <vt:lpstr>小中甸</vt:lpstr>
      <vt:lpstr>东旺</vt:lpstr>
      <vt:lpstr>特性表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2016-05-05T03:21:00Z</dcterms:created>
  <dcterms:modified xsi:type="dcterms:W3CDTF">2016-05-11T08:07:41Z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